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15" windowHeight="4890" activeTab="1"/>
  </bookViews>
  <sheets>
    <sheet name="Chart1" sheetId="1" r:id="rId1"/>
    <sheet name="Sheet1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fn.F.DIST" hidden="1">#NAME?</definedName>
    <definedName name="_xlnm.Print_Area" localSheetId="1">'Sheet1'!$A$2:$J$193</definedName>
  </definedNames>
  <calcPr fullCalcOnLoad="1"/>
</workbook>
</file>

<file path=xl/sharedStrings.xml><?xml version="1.0" encoding="utf-8"?>
<sst xmlns="http://schemas.openxmlformats.org/spreadsheetml/2006/main" count="207" uniqueCount="117">
  <si>
    <t>CAPITAL</t>
  </si>
  <si>
    <t>GRANTS</t>
  </si>
  <si>
    <t>DEBT</t>
  </si>
  <si>
    <t>COST</t>
  </si>
  <si>
    <t>IMP</t>
  </si>
  <si>
    <t>AUTHORIZED</t>
  </si>
  <si>
    <t xml:space="preserve"> </t>
  </si>
  <si>
    <t>GENERAL CAPITAL SUB-TOTAL:</t>
  </si>
  <si>
    <t>ESTIMATED</t>
  </si>
  <si>
    <t>TOTAL</t>
  </si>
  <si>
    <t>FUND</t>
  </si>
  <si>
    <t>FUNDS</t>
  </si>
  <si>
    <t>PUBLIC WORKS:  VEHICLES/EQUIPMENT</t>
  </si>
  <si>
    <t xml:space="preserve">RECREATION:                                                                </t>
  </si>
  <si>
    <t xml:space="preserve">POLICE: VEHICLES AND SAFETY EQUIPMENT                                           </t>
  </si>
  <si>
    <t xml:space="preserve">GENERAL IMPROVEMENTS                                                                          </t>
  </si>
  <si>
    <t>COMPUTER UPGRADES:</t>
  </si>
  <si>
    <t>POLICE:  COMMUNICATIONS</t>
  </si>
  <si>
    <r>
      <t>POLICE: SECURITY AND RECORDS EQUIPMENT</t>
    </r>
    <r>
      <rPr>
        <i/>
        <sz val="10"/>
        <rFont val="Arial"/>
        <family val="2"/>
      </rPr>
      <t xml:space="preserve">                               </t>
    </r>
  </si>
  <si>
    <t>PUBLIC WORKS:  ROADS/BIKEWAYS</t>
  </si>
  <si>
    <t xml:space="preserve">TAUNTON/UNION(SHARED)  GENERAL EQUIPMENT </t>
  </si>
  <si>
    <t xml:space="preserve">DEBT </t>
  </si>
  <si>
    <t>MANAGERS</t>
  </si>
  <si>
    <t>&amp; OTHER</t>
  </si>
  <si>
    <t xml:space="preserve"> ESTIMATED </t>
  </si>
  <si>
    <t>REQUEST</t>
  </si>
  <si>
    <t>POLICE:  GEN/PROTECTIVE/FIRE ARMS EQUIPMENT</t>
  </si>
  <si>
    <t>TAUNTON/UNION: APPARATUS AND EQUIPMENT</t>
  </si>
  <si>
    <t>TAUNTON/UNION: COMPUTER AND EQUIPMENT</t>
  </si>
  <si>
    <t>EMS:  EMERGENCY EQUIPMENT:</t>
  </si>
  <si>
    <t>EMS:  COMMUNICATION EQUIPMENT:</t>
  </si>
  <si>
    <t xml:space="preserve">EMS:  VEHICLES AND EQUIPMENT:  </t>
  </si>
  <si>
    <t>UNIFORM FIRE:  VEHICLES AND EQUIPMENT:</t>
  </si>
  <si>
    <t>UNIFORM FIRE:  COMPUTER EQUIPMENT:</t>
  </si>
  <si>
    <t xml:space="preserve">COURT ROOM:  </t>
  </si>
  <si>
    <t xml:space="preserve">TOTAL </t>
  </si>
  <si>
    <t xml:space="preserve">CAPITAL </t>
  </si>
  <si>
    <t xml:space="preserve">IMP </t>
  </si>
  <si>
    <t xml:space="preserve">&amp; OTHER </t>
  </si>
  <si>
    <t>1 = Imp to Water Distribution/Storage</t>
  </si>
  <si>
    <t>2 = Imp to Wastewater Treatment Plant/Wells</t>
  </si>
  <si>
    <t>3 = Improvements to Water &amp; Wastewater Telemetry</t>
  </si>
  <si>
    <t>4 = Imp to Wastewater coll Sys, Sewer Mains &amp; Pump St</t>
  </si>
  <si>
    <t>5 = Improvements to Water Treatment Plants/Wells</t>
  </si>
  <si>
    <t>6 = Utilities Road Improvement Program</t>
  </si>
  <si>
    <t>UTILITY CAPITAL SUB-TOTAL</t>
  </si>
  <si>
    <t>1=</t>
  </si>
  <si>
    <t>2=</t>
  </si>
  <si>
    <t>4=</t>
  </si>
  <si>
    <t>1=(2)All Wheel/Four Wheel Drive Vehicles &amp; related equipment</t>
  </si>
  <si>
    <t>7=</t>
  </si>
  <si>
    <t>8=</t>
  </si>
  <si>
    <t>1=PPE Gear Replacement</t>
  </si>
  <si>
    <t>5=</t>
  </si>
  <si>
    <t>2=Stalker Radar Annual Replacement Program</t>
  </si>
  <si>
    <t xml:space="preserve">           SCADA Upgrades</t>
  </si>
  <si>
    <t>OEM:  VEHICLES AND EQUIPMENT</t>
  </si>
  <si>
    <t xml:space="preserve">            Emergency Tow Behind Pump</t>
  </si>
  <si>
    <t xml:space="preserve">            Park Station Grinder</t>
  </si>
  <si>
    <r>
      <t xml:space="preserve">            Slip Lining Village </t>
    </r>
    <r>
      <rPr>
        <b/>
        <sz val="10"/>
        <rFont val="Arial"/>
        <family val="2"/>
      </rPr>
      <t>(Eng $259,500)</t>
    </r>
  </si>
  <si>
    <t xml:space="preserve">            Eliminate Golf Road Station</t>
  </si>
  <si>
    <t xml:space="preserve">          Reject screens for Influent Building</t>
  </si>
  <si>
    <t xml:space="preserve">          RBC Drive</t>
  </si>
  <si>
    <t xml:space="preserve">          RBC Bearings                      </t>
  </si>
  <si>
    <t xml:space="preserve">          Water Meters</t>
  </si>
  <si>
    <t xml:space="preserve">              Replacement</t>
  </si>
  <si>
    <t xml:space="preserve">            Pump Station Generators</t>
  </si>
  <si>
    <t xml:space="preserve">          Security Improvements</t>
  </si>
  <si>
    <t>6=Weather/Lightning Detection System in Parks</t>
  </si>
  <si>
    <r>
      <t xml:space="preserve">2022 GENERAL CAPITAL REQUEST PLAN 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 xml:space="preserve">CONTINUED) </t>
    </r>
  </si>
  <si>
    <t>2022 UTILITY CAPITAL REQUEST PLAN</t>
  </si>
  <si>
    <t>CONSTRUCTION:  RECORDS EQUIPMENT</t>
  </si>
  <si>
    <t>1=Fovionics Conversion of Files to Digital</t>
  </si>
  <si>
    <t>1=Township Website Redesign</t>
  </si>
  <si>
    <t>2=Planning, Zoning Code Enforcement &amp; Construction Software &amp; Hardware</t>
  </si>
  <si>
    <t xml:space="preserve">    (includes 4 tablets &amp; 6 workstations)</t>
  </si>
  <si>
    <t>3=Unmanned Aircraft Systems (UAS) Program</t>
  </si>
  <si>
    <t>1=Replace Rollup Doors - 22 South Street</t>
  </si>
  <si>
    <t>2=Various Drainage Improvements</t>
  </si>
  <si>
    <t xml:space="preserve">2=Replace Backhoe/Loader </t>
  </si>
  <si>
    <t>3=Mini Dump with Snowplow &amp; Spreader</t>
  </si>
  <si>
    <t>4=Leaf Collection Equipment</t>
  </si>
  <si>
    <t>3=Fencing Replacement, sunshades over play equipment, park benches &amp; picnic tables</t>
  </si>
  <si>
    <t xml:space="preserve">     picnic tables at Freedom Park and Bob Meyer Park</t>
  </si>
  <si>
    <r>
      <t>1=Imp to Cranberry Hall Basement</t>
    </r>
    <r>
      <rPr>
        <b/>
        <sz val="10"/>
        <rFont val="Arial"/>
        <family val="2"/>
      </rPr>
      <t>(ENG $10,000)</t>
    </r>
  </si>
  <si>
    <t xml:space="preserve">2=Imp to facilities in Medford Park </t>
  </si>
  <si>
    <t>1=Brush/Grapple Truck (Crane, grapple &amp; body)</t>
  </si>
  <si>
    <t xml:space="preserve">4=Portable Staging  </t>
  </si>
  <si>
    <t xml:space="preserve">           SCADA Antennas</t>
  </si>
  <si>
    <r>
      <t xml:space="preserve">          Lakewood Avenue Water Main  </t>
    </r>
    <r>
      <rPr>
        <b/>
        <sz val="10"/>
        <rFont val="Arial"/>
        <family val="2"/>
      </rPr>
      <t>(ENG $29,000)</t>
    </r>
  </si>
  <si>
    <r>
      <t xml:space="preserve">            Imp to Sewer Mains/Laterals/Manholes/Pump Stations</t>
    </r>
    <r>
      <rPr>
        <b/>
        <sz val="10"/>
        <rFont val="Arial"/>
        <family val="2"/>
      </rPr>
      <t>(ENG $10,000)</t>
    </r>
    <r>
      <rPr>
        <sz val="10"/>
        <rFont val="Arial"/>
        <family val="2"/>
      </rPr>
      <t xml:space="preserve"> </t>
    </r>
  </si>
  <si>
    <r>
      <t xml:space="preserve">          Water Main &amp; Well Improvements, Sub-systems 1-10</t>
    </r>
    <r>
      <rPr>
        <b/>
        <sz val="10"/>
        <rFont val="Arial"/>
        <family val="2"/>
      </rPr>
      <t>(ENG $10,000)</t>
    </r>
  </si>
  <si>
    <t xml:space="preserve">          Grinders for Influent Building </t>
  </si>
  <si>
    <t xml:space="preserve">          Sludge Pumps (4)</t>
  </si>
  <si>
    <t xml:space="preserve">          Influent Pump Rotating</t>
  </si>
  <si>
    <t xml:space="preserve">          Mixers(7)</t>
  </si>
  <si>
    <t xml:space="preserve">          DBS Clarified Drive Rebuilds</t>
  </si>
  <si>
    <t xml:space="preserve">          Primary Chains Sprocket Shoes</t>
  </si>
  <si>
    <t xml:space="preserve">          Misc Parts &amp; Hardware</t>
  </si>
  <si>
    <t xml:space="preserve">          Motors</t>
  </si>
  <si>
    <t xml:space="preserve">            Motors</t>
  </si>
  <si>
    <t xml:space="preserve">            Lateral Camera</t>
  </si>
  <si>
    <r>
      <t>3=Renovations and Improvements to Station 252</t>
    </r>
    <r>
      <rPr>
        <b/>
        <sz val="10"/>
        <rFont val="Arial"/>
        <family val="2"/>
      </rPr>
      <t xml:space="preserve">(ENG $100,000) </t>
    </r>
  </si>
  <si>
    <t>4=Bay Floor Refinishing at Station 251</t>
  </si>
  <si>
    <t>2=Replace Water Rescue Boats &amp; Suits, 251 &amp; 252</t>
  </si>
  <si>
    <t>3=SCBA Bottle Replacement</t>
  </si>
  <si>
    <t>4=Scene Lights 2514</t>
  </si>
  <si>
    <t>1=Command Vehicle</t>
  </si>
  <si>
    <t>2=Computer upgrades for municipal building</t>
  </si>
  <si>
    <t xml:space="preserve">1=PPE Gear </t>
  </si>
  <si>
    <t>5=Replace Boilers at Station 251</t>
  </si>
  <si>
    <t>6=Replace HVAC unit at Station 258</t>
  </si>
  <si>
    <r>
      <t>1=2021 Road Program(</t>
    </r>
    <r>
      <rPr>
        <b/>
        <sz val="10"/>
        <rFont val="Arial"/>
        <family val="2"/>
      </rPr>
      <t>ENG $360,000)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Prof Costs $50,000)</t>
    </r>
  </si>
  <si>
    <r>
      <t xml:space="preserve">5=Allen Avenue Accessibility Improvements </t>
    </r>
    <r>
      <rPr>
        <b/>
        <sz val="10"/>
        <rFont val="Arial"/>
        <family val="2"/>
      </rPr>
      <t>(ENG $17,500)</t>
    </r>
  </si>
  <si>
    <t>2=Dynamic Speed Signs for Taunton Blvd(Twp Share)</t>
  </si>
  <si>
    <t>3=Pedestrian Beacon(Twp Share)</t>
  </si>
  <si>
    <t>2022 GENERAL CAPITAL - Draft 031822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</si>
</sst>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m\-d\-yy"/>
    <numFmt numFmtId="167" formatCode="mmm\,d\,yyyy"/>
    <numFmt numFmtId="168" formatCode="mmm\ \,\ d\,\ yyyy"/>
    <numFmt numFmtId="169" formatCode="mmm\ d\,\ yyyy"/>
    <numFmt numFmtId="170" formatCode="[$-409]dddd\,\ mmmm\ dd\,\ yyyy"/>
    <numFmt numFmtId="171" formatCode="[$-409]h:mm:ss\ AM/PM"/>
    <numFmt numFmtId="172" formatCode="&quot;$&quot;#,##0.00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  <numFmt numFmtId="175" formatCode="_(&quot;$&quot;* #,##0.00000_);_(&quot;$&quot;* \(#,##0.00000\);_(&quot;$&quot;* &quot;-&quot;??_);_(@_)"/>
    <numFmt numFmtId="176" formatCode="_(* #,##0.0000_);_(* \(#,##0.0000\);_(* &quot;-&quot;????_);_(@_)"/>
    <numFmt numFmtId="177" formatCode="#,##0.0"/>
    <numFmt numFmtId="178" formatCode="[$-409]dddd\,\ mmmm\ d\,\ 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0" xfId="0" applyFont="1" applyBorder="1" applyAlignment="1">
      <alignment horizontal="centerContinuous"/>
    </xf>
    <xf numFmtId="3" fontId="0" fillId="0" borderId="11" xfId="42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 horizontal="centerContinuous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 horizontal="centerContinuous"/>
    </xf>
    <xf numFmtId="3" fontId="0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Font="1" applyBorder="1" applyAlignment="1">
      <alignment/>
    </xf>
    <xf numFmtId="0" fontId="5" fillId="0" borderId="11" xfId="0" applyFont="1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0" fillId="0" borderId="11" xfId="0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0" fontId="1" fillId="0" borderId="21" xfId="0" applyFont="1" applyBorder="1" applyAlignment="1">
      <alignment horizontal="centerContinuous"/>
    </xf>
    <xf numFmtId="0" fontId="1" fillId="0" borderId="22" xfId="0" applyFont="1" applyBorder="1" applyAlignment="1">
      <alignment horizontal="centerContinuous"/>
    </xf>
    <xf numFmtId="0" fontId="5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Continuous"/>
    </xf>
    <xf numFmtId="0" fontId="1" fillId="0" borderId="23" xfId="0" applyFont="1" applyBorder="1" applyAlignment="1">
      <alignment horizontal="centerContinuous"/>
    </xf>
    <xf numFmtId="3" fontId="1" fillId="0" borderId="17" xfId="0" applyNumberFormat="1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Continuous"/>
    </xf>
    <xf numFmtId="3" fontId="0" fillId="0" borderId="17" xfId="0" applyNumberFormat="1" applyBorder="1" applyAlignment="1">
      <alignment/>
    </xf>
    <xf numFmtId="0" fontId="1" fillId="0" borderId="2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25" xfId="0" applyFont="1" applyBorder="1" applyAlignment="1">
      <alignment horizontal="centerContinuous"/>
    </xf>
    <xf numFmtId="0" fontId="0" fillId="0" borderId="25" xfId="0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3" fillId="0" borderId="17" xfId="0" applyFont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165" fontId="3" fillId="0" borderId="0" xfId="42" applyNumberFormat="1" applyFont="1" applyBorder="1" applyAlignment="1">
      <alignment/>
    </xf>
    <xf numFmtId="0" fontId="1" fillId="0" borderId="26" xfId="0" applyFont="1" applyBorder="1" applyAlignment="1">
      <alignment horizontal="centerContinuous"/>
    </xf>
    <xf numFmtId="3" fontId="0" fillId="0" borderId="15" xfId="0" applyNumberFormat="1" applyBorder="1" applyAlignment="1">
      <alignment/>
    </xf>
    <xf numFmtId="3" fontId="1" fillId="0" borderId="19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1" fillId="0" borderId="20" xfId="0" applyNumberFormat="1" applyFont="1" applyBorder="1" applyAlignment="1">
      <alignment/>
    </xf>
    <xf numFmtId="3" fontId="0" fillId="0" borderId="27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0" fillId="0" borderId="20" xfId="0" applyBorder="1" applyAlignment="1">
      <alignment/>
    </xf>
    <xf numFmtId="3" fontId="0" fillId="0" borderId="19" xfId="0" applyNumberFormat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0" fillId="0" borderId="12" xfId="42" applyNumberFormat="1" applyFont="1" applyBorder="1" applyAlignment="1">
      <alignment/>
    </xf>
    <xf numFmtId="3" fontId="0" fillId="0" borderId="19" xfId="42" applyNumberFormat="1" applyFont="1" applyBorder="1" applyAlignment="1">
      <alignment/>
    </xf>
    <xf numFmtId="3" fontId="0" fillId="0" borderId="19" xfId="42" applyNumberFormat="1" applyFont="1" applyBorder="1" applyAlignment="1">
      <alignment/>
    </xf>
    <xf numFmtId="3" fontId="3" fillId="0" borderId="19" xfId="42" applyNumberFormat="1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5" fillId="0" borderId="11" xfId="0" applyFont="1" applyBorder="1" applyAlignment="1">
      <alignment horizontal="centerContinuous"/>
    </xf>
    <xf numFmtId="0" fontId="0" fillId="0" borderId="19" xfId="0" applyBorder="1" applyAlignment="1">
      <alignment/>
    </xf>
    <xf numFmtId="0" fontId="5" fillId="0" borderId="18" xfId="0" applyFont="1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42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41" fontId="0" fillId="0" borderId="0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/>
    </xf>
    <xf numFmtId="3" fontId="0" fillId="0" borderId="12" xfId="42" applyNumberFormat="1" applyFont="1" applyBorder="1" applyAlignment="1">
      <alignment/>
    </xf>
    <xf numFmtId="0" fontId="0" fillId="0" borderId="27" xfId="0" applyBorder="1" applyAlignment="1">
      <alignment/>
    </xf>
    <xf numFmtId="3" fontId="0" fillId="0" borderId="17" xfId="42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0" fontId="0" fillId="0" borderId="19" xfId="0" applyFont="1" applyFill="1" applyBorder="1" applyAlignment="1">
      <alignment horizontal="left"/>
    </xf>
    <xf numFmtId="0" fontId="0" fillId="0" borderId="27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24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3" fontId="1" fillId="0" borderId="17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3" fontId="0" fillId="0" borderId="16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3" fontId="0" fillId="0" borderId="23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41" fontId="0" fillId="0" borderId="13" xfId="0" applyNumberFormat="1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Continuous"/>
    </xf>
    <xf numFmtId="0" fontId="1" fillId="0" borderId="13" xfId="0" applyFont="1" applyFill="1" applyBorder="1" applyAlignment="1">
      <alignment horizontal="centerContinuous"/>
    </xf>
    <xf numFmtId="3" fontId="1" fillId="0" borderId="15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41" fontId="0" fillId="0" borderId="14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Continuous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3" fontId="0" fillId="0" borderId="14" xfId="42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right"/>
    </xf>
    <xf numFmtId="41" fontId="1" fillId="0" borderId="17" xfId="0" applyNumberFormat="1" applyFont="1" applyFill="1" applyBorder="1" applyAlignment="1">
      <alignment/>
    </xf>
    <xf numFmtId="41" fontId="0" fillId="0" borderId="14" xfId="0" applyNumberFormat="1" applyFont="1" applyFill="1" applyBorder="1" applyAlignment="1">
      <alignment/>
    </xf>
    <xf numFmtId="41" fontId="0" fillId="0" borderId="17" xfId="0" applyNumberFormat="1" applyFont="1" applyFill="1" applyBorder="1" applyAlignment="1">
      <alignment/>
    </xf>
    <xf numFmtId="41" fontId="0" fillId="0" borderId="17" xfId="42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Continuous"/>
    </xf>
    <xf numFmtId="0" fontId="1" fillId="0" borderId="22" xfId="0" applyFont="1" applyFill="1" applyBorder="1" applyAlignment="1">
      <alignment horizontal="centerContinuous"/>
    </xf>
    <xf numFmtId="0" fontId="1" fillId="0" borderId="28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Continuous"/>
    </xf>
    <xf numFmtId="0" fontId="1" fillId="0" borderId="29" xfId="0" applyFont="1" applyFill="1" applyBorder="1" applyAlignment="1">
      <alignment horizontal="centerContinuous"/>
    </xf>
    <xf numFmtId="3" fontId="0" fillId="0" borderId="11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/>
    </xf>
    <xf numFmtId="0" fontId="0" fillId="0" borderId="20" xfId="0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3" fontId="0" fillId="0" borderId="14" xfId="0" applyNumberForma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Fill="1" applyBorder="1" applyAlignment="1">
      <alignment horizontal="left"/>
    </xf>
    <xf numFmtId="3" fontId="1" fillId="0" borderId="14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59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1"/>
          <c:y val="0.0945"/>
          <c:w val="0.661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v>Sheet1!#REF!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axId val="51821993"/>
        <c:axId val="63744754"/>
      </c:barChart>
      <c:catAx>
        <c:axId val="51821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44754"/>
        <c:crosses val="autoZero"/>
        <c:auto val="1"/>
        <c:lblOffset val="100"/>
        <c:tickLblSkip val="1"/>
        <c:noMultiLvlLbl val="0"/>
      </c:catAx>
      <c:valAx>
        <c:axId val="637447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21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375"/>
          <c:y val="0.47975"/>
          <c:w val="0.31125"/>
          <c:h val="0.0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323850</xdr:colOff>
      <xdr:row>88</xdr:row>
      <xdr:rowOff>0</xdr:rowOff>
    </xdr:from>
    <xdr:ext cx="23812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23850" y="14287500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6"/>
  <sheetViews>
    <sheetView showGridLines="0" tabSelected="1" zoomScalePageLayoutView="0" workbookViewId="0" topLeftCell="A1">
      <selection activeCell="A17" sqref="A17"/>
    </sheetView>
  </sheetViews>
  <sheetFormatPr defaultColWidth="9.140625" defaultRowHeight="12.75"/>
  <cols>
    <col min="1" max="1" width="50.8515625" style="0" customWidth="1"/>
    <col min="2" max="2" width="0.13671875" style="0" hidden="1" customWidth="1"/>
    <col min="3" max="4" width="0.2890625" style="0" hidden="1" customWidth="1"/>
    <col min="5" max="5" width="11.421875" style="0" customWidth="1"/>
    <col min="6" max="7" width="10.421875" style="0" customWidth="1"/>
    <col min="8" max="8" width="10.28125" style="0" customWidth="1"/>
    <col min="9" max="9" width="11.8515625" style="0" customWidth="1"/>
    <col min="10" max="10" width="13.28125" style="24" customWidth="1"/>
    <col min="11" max="11" width="9.140625" style="2" customWidth="1"/>
  </cols>
  <sheetData>
    <row r="1" spans="1:10" ht="12.75">
      <c r="A1" s="68"/>
      <c r="B1" s="69"/>
      <c r="C1" s="69"/>
      <c r="D1" s="69"/>
      <c r="E1" s="69"/>
      <c r="F1" s="69"/>
      <c r="G1" s="69"/>
      <c r="H1" s="69"/>
      <c r="I1" s="69"/>
      <c r="J1" s="70"/>
    </row>
    <row r="2" spans="1:12" ht="12.75">
      <c r="A2" s="45" t="s">
        <v>116</v>
      </c>
      <c r="B2" s="57"/>
      <c r="C2" s="61"/>
      <c r="D2" s="61"/>
      <c r="E2" s="57"/>
      <c r="F2" s="59" t="s">
        <v>24</v>
      </c>
      <c r="G2" s="47" t="s">
        <v>0</v>
      </c>
      <c r="H2" s="56" t="s">
        <v>1</v>
      </c>
      <c r="I2" s="48" t="s">
        <v>9</v>
      </c>
      <c r="J2" s="48" t="s">
        <v>22</v>
      </c>
      <c r="L2" s="2"/>
    </row>
    <row r="3" spans="1:12" ht="12.75">
      <c r="A3" s="53"/>
      <c r="B3" s="38"/>
      <c r="C3" s="38"/>
      <c r="D3" s="38"/>
      <c r="E3" s="38"/>
      <c r="F3" s="55" t="s">
        <v>9</v>
      </c>
      <c r="G3" s="39" t="s">
        <v>4</v>
      </c>
      <c r="H3" s="55" t="s">
        <v>23</v>
      </c>
      <c r="I3" s="54" t="s">
        <v>2</v>
      </c>
      <c r="J3" s="40" t="s">
        <v>5</v>
      </c>
      <c r="L3" s="2"/>
    </row>
    <row r="4" spans="1:12" ht="13.5" thickBot="1">
      <c r="A4" s="41"/>
      <c r="B4" s="36"/>
      <c r="C4" s="36"/>
      <c r="D4" s="36"/>
      <c r="E4" s="34"/>
      <c r="F4" s="46" t="s">
        <v>3</v>
      </c>
      <c r="G4" s="43" t="s">
        <v>10</v>
      </c>
      <c r="H4" s="46" t="s">
        <v>11</v>
      </c>
      <c r="I4" s="44" t="s">
        <v>25</v>
      </c>
      <c r="J4" s="44" t="s">
        <v>2</v>
      </c>
      <c r="L4" s="2"/>
    </row>
    <row r="5" spans="1:12" ht="13.5" thickTop="1">
      <c r="A5" s="33" t="s">
        <v>16</v>
      </c>
      <c r="B5" s="26"/>
      <c r="C5" s="17"/>
      <c r="D5" s="17"/>
      <c r="E5" s="35">
        <f>SUM(F6:F11)</f>
        <v>17500</v>
      </c>
      <c r="F5" s="20"/>
      <c r="G5" s="10"/>
      <c r="H5" s="20"/>
      <c r="I5" s="22"/>
      <c r="J5" s="20"/>
      <c r="L5" s="2"/>
    </row>
    <row r="6" spans="1:12" ht="12.75">
      <c r="A6" s="51"/>
      <c r="B6" s="12"/>
      <c r="C6" s="12"/>
      <c r="D6" s="12"/>
      <c r="E6" s="12"/>
      <c r="F6" s="15"/>
      <c r="G6" s="15"/>
      <c r="H6" s="16"/>
      <c r="I6" s="15"/>
      <c r="J6" s="9"/>
      <c r="L6" s="2"/>
    </row>
    <row r="7" spans="1:12" ht="12.75">
      <c r="A7" s="114" t="s">
        <v>73</v>
      </c>
      <c r="B7" s="106"/>
      <c r="C7" s="106"/>
      <c r="D7" s="106"/>
      <c r="E7" s="115"/>
      <c r="F7" s="116">
        <v>7500</v>
      </c>
      <c r="G7" s="117">
        <f>SUM(F7*0.05)</f>
        <v>375</v>
      </c>
      <c r="H7" s="50"/>
      <c r="I7" s="117">
        <f>SUM(F7-G7)</f>
        <v>7125</v>
      </c>
      <c r="J7" s="118">
        <f>SUM(I7)</f>
        <v>7125</v>
      </c>
      <c r="L7" s="2"/>
    </row>
    <row r="8" spans="1:12" ht="12.75">
      <c r="A8" s="114" t="s">
        <v>108</v>
      </c>
      <c r="B8" s="99"/>
      <c r="C8" s="99"/>
      <c r="D8" s="99"/>
      <c r="E8" s="120"/>
      <c r="F8" s="121">
        <v>10000</v>
      </c>
      <c r="G8" s="116">
        <f>SUM(F8*0.05)</f>
        <v>500</v>
      </c>
      <c r="H8" s="210"/>
      <c r="I8" s="116">
        <f>SUM(F8-G8)</f>
        <v>9500</v>
      </c>
      <c r="J8" s="122">
        <f>SUM(I8)</f>
        <v>9500</v>
      </c>
      <c r="L8" s="2"/>
    </row>
    <row r="9" spans="2:12" ht="12.75">
      <c r="B9" s="99"/>
      <c r="C9" s="99"/>
      <c r="D9" s="99"/>
      <c r="E9" s="120"/>
      <c r="F9" s="121"/>
      <c r="G9" s="116"/>
      <c r="H9" s="210"/>
      <c r="I9" s="116"/>
      <c r="J9" s="122"/>
      <c r="L9" s="2"/>
    </row>
    <row r="10" spans="1:12" ht="12.75">
      <c r="A10" s="223"/>
      <c r="B10" s="99"/>
      <c r="C10" s="99"/>
      <c r="D10" s="99"/>
      <c r="E10" s="120"/>
      <c r="F10" s="121"/>
      <c r="G10" s="125">
        <f>SUM(F10*0.05)</f>
        <v>0</v>
      </c>
      <c r="H10" s="210"/>
      <c r="I10" s="116">
        <f>SUM(F10-G10)</f>
        <v>0</v>
      </c>
      <c r="J10" s="122">
        <f>SUM(I10)</f>
        <v>0</v>
      </c>
      <c r="L10" s="2"/>
    </row>
    <row r="11" spans="1:12" ht="12.75">
      <c r="A11" s="119"/>
      <c r="B11" s="99"/>
      <c r="C11" s="99"/>
      <c r="D11" s="99"/>
      <c r="E11" s="120"/>
      <c r="F11" s="121"/>
      <c r="G11" s="121"/>
      <c r="H11" s="120"/>
      <c r="I11" s="121"/>
      <c r="J11" s="122"/>
      <c r="L11" s="2"/>
    </row>
    <row r="12" spans="1:12" ht="12.75">
      <c r="A12" s="123" t="s">
        <v>34</v>
      </c>
      <c r="B12" s="99"/>
      <c r="C12" s="99"/>
      <c r="D12" s="99"/>
      <c r="E12" s="124">
        <f>SUM(F13)</f>
        <v>0</v>
      </c>
      <c r="F12" s="125"/>
      <c r="G12" s="126"/>
      <c r="H12" s="127"/>
      <c r="I12" s="125"/>
      <c r="J12" s="128"/>
      <c r="L12" s="2"/>
    </row>
    <row r="13" spans="1:12" ht="12.75">
      <c r="A13" s="129"/>
      <c r="B13" s="102"/>
      <c r="C13" s="102"/>
      <c r="D13" s="102"/>
      <c r="E13" s="115"/>
      <c r="F13" s="130">
        <v>0</v>
      </c>
      <c r="G13" s="117">
        <f>SUM(F13*0.05)</f>
        <v>0</v>
      </c>
      <c r="H13" s="131"/>
      <c r="I13" s="130">
        <f>SUM(F13-G13)</f>
        <v>0</v>
      </c>
      <c r="J13" s="132"/>
      <c r="L13" s="2"/>
    </row>
    <row r="14" spans="1:12" ht="12.75">
      <c r="A14" s="133"/>
      <c r="B14" s="99"/>
      <c r="C14" s="99"/>
      <c r="D14" s="99"/>
      <c r="E14" s="120"/>
      <c r="F14" s="125"/>
      <c r="G14" s="134"/>
      <c r="H14" s="135"/>
      <c r="I14" s="125"/>
      <c r="J14" s="128"/>
      <c r="L14" s="2"/>
    </row>
    <row r="15" spans="1:12" ht="12.75">
      <c r="A15" s="123" t="s">
        <v>71</v>
      </c>
      <c r="B15" s="99"/>
      <c r="C15" s="99"/>
      <c r="D15" s="99"/>
      <c r="E15" s="136"/>
      <c r="F15" s="125"/>
      <c r="G15" s="126"/>
      <c r="H15" s="127"/>
      <c r="I15" s="125"/>
      <c r="J15" s="128"/>
      <c r="L15" s="2"/>
    </row>
    <row r="16" spans="2:12" ht="12.75">
      <c r="B16" s="99"/>
      <c r="C16" s="99"/>
      <c r="D16" s="99"/>
      <c r="E16" s="224">
        <f>SUM(F17+F18)</f>
        <v>193200</v>
      </c>
      <c r="F16" s="117"/>
      <c r="G16" s="117"/>
      <c r="H16" s="131"/>
      <c r="I16" s="130"/>
      <c r="J16" s="132"/>
      <c r="L16" s="2"/>
    </row>
    <row r="17" spans="1:12" ht="12.75">
      <c r="A17" s="129" t="s">
        <v>72</v>
      </c>
      <c r="B17" s="99"/>
      <c r="C17" s="99"/>
      <c r="D17" s="99"/>
      <c r="E17" s="130"/>
      <c r="F17" s="117">
        <v>193200</v>
      </c>
      <c r="G17" s="117">
        <f>SUM(F17*0.05)</f>
        <v>9660</v>
      </c>
      <c r="H17" s="160"/>
      <c r="I17" s="130">
        <f>SUM(F17-G17)</f>
        <v>183540</v>
      </c>
      <c r="J17" s="132">
        <f>SUM(I17)</f>
        <v>183540</v>
      </c>
      <c r="L17" s="2"/>
    </row>
    <row r="18" spans="1:12" ht="12.75">
      <c r="A18" s="129" t="s">
        <v>74</v>
      </c>
      <c r="B18" s="99"/>
      <c r="C18" s="99"/>
      <c r="D18" s="99"/>
      <c r="E18" s="136"/>
      <c r="F18" s="116">
        <v>0</v>
      </c>
      <c r="G18" s="116">
        <f>SUM(F18*0.05)</f>
        <v>0</v>
      </c>
      <c r="H18" s="106"/>
      <c r="I18" s="116">
        <f>SUM(F18-G18)</f>
        <v>0</v>
      </c>
      <c r="J18" s="132">
        <f>SUM(I18)</f>
        <v>0</v>
      </c>
      <c r="L18" s="2"/>
    </row>
    <row r="19" spans="1:12" ht="12.75">
      <c r="A19" s="114" t="s">
        <v>75</v>
      </c>
      <c r="B19" s="99"/>
      <c r="C19" s="99"/>
      <c r="D19" s="99"/>
      <c r="E19" s="136"/>
      <c r="F19" s="116"/>
      <c r="G19" s="117"/>
      <c r="H19" s="160"/>
      <c r="I19" s="117"/>
      <c r="J19" s="118"/>
      <c r="L19" s="2"/>
    </row>
    <row r="20" spans="1:12" ht="12.75">
      <c r="A20" s="123"/>
      <c r="B20" s="99"/>
      <c r="C20" s="99"/>
      <c r="D20" s="99"/>
      <c r="E20" s="137">
        <f>SUM(F21:F22)</f>
        <v>0</v>
      </c>
      <c r="F20" s="126"/>
      <c r="G20" s="117"/>
      <c r="H20" s="52"/>
      <c r="I20" s="117"/>
      <c r="J20" s="138"/>
      <c r="L20" s="2"/>
    </row>
    <row r="21" spans="1:12" ht="12.75">
      <c r="A21" s="123" t="s">
        <v>17</v>
      </c>
      <c r="B21" s="106"/>
      <c r="C21" s="106"/>
      <c r="D21" s="106"/>
      <c r="E21" s="115"/>
      <c r="F21" s="139">
        <v>0</v>
      </c>
      <c r="G21" s="117">
        <v>0</v>
      </c>
      <c r="H21" s="50"/>
      <c r="I21" s="117">
        <f>SUM(F21-G21)</f>
        <v>0</v>
      </c>
      <c r="J21" s="118"/>
      <c r="L21" s="2"/>
    </row>
    <row r="22" spans="1:12" ht="12.75">
      <c r="A22" s="129" t="s">
        <v>46</v>
      </c>
      <c r="B22" s="106"/>
      <c r="C22" s="106"/>
      <c r="D22" s="106"/>
      <c r="E22" s="115"/>
      <c r="F22" s="139">
        <v>0</v>
      </c>
      <c r="G22" s="140">
        <f>SUM(F22*0.05)</f>
        <v>0</v>
      </c>
      <c r="H22" s="50"/>
      <c r="I22" s="116">
        <f>SUM(F22-G22)</f>
        <v>0</v>
      </c>
      <c r="J22" s="118"/>
      <c r="L22" s="2"/>
    </row>
    <row r="23" spans="1:12" ht="12.75">
      <c r="A23" s="141"/>
      <c r="B23" s="99"/>
      <c r="C23" s="99"/>
      <c r="D23" s="99"/>
      <c r="E23" s="136"/>
      <c r="F23" s="125"/>
      <c r="G23" s="142"/>
      <c r="H23" s="52"/>
      <c r="I23" s="126"/>
      <c r="J23" s="128"/>
      <c r="L23" s="2"/>
    </row>
    <row r="24" spans="1:12" ht="12.75">
      <c r="A24" s="133"/>
      <c r="B24" s="99"/>
      <c r="C24" s="99"/>
      <c r="D24" s="99"/>
      <c r="E24" s="72">
        <f>SUM(F25:F25)</f>
        <v>0</v>
      </c>
      <c r="F24" s="126"/>
      <c r="G24" s="117"/>
      <c r="H24" s="52"/>
      <c r="I24" s="117"/>
      <c r="J24" s="138"/>
      <c r="L24" s="2"/>
    </row>
    <row r="25" spans="1:12" ht="12.75">
      <c r="A25" s="123" t="s">
        <v>26</v>
      </c>
      <c r="B25" s="106"/>
      <c r="C25" s="106"/>
      <c r="D25" s="106"/>
      <c r="E25" s="106"/>
      <c r="F25" s="116">
        <v>0</v>
      </c>
      <c r="G25" s="117">
        <f>SUM(F25*0.05)</f>
        <v>0</v>
      </c>
      <c r="H25" s="50"/>
      <c r="I25" s="117">
        <f>SUM(F25-G25)</f>
        <v>0</v>
      </c>
      <c r="J25" s="118"/>
      <c r="L25" s="2"/>
    </row>
    <row r="26" spans="1:12" ht="12.75">
      <c r="A26" s="141"/>
      <c r="B26" s="99"/>
      <c r="C26" s="99"/>
      <c r="D26" s="99"/>
      <c r="E26" s="102"/>
      <c r="F26" s="126"/>
      <c r="G26" s="142"/>
      <c r="H26" s="52"/>
      <c r="I26" s="134"/>
      <c r="J26" s="122"/>
      <c r="L26" s="2"/>
    </row>
    <row r="27" spans="1:11" s="5" customFormat="1" ht="12.75">
      <c r="A27" s="133"/>
      <c r="B27" s="143"/>
      <c r="C27" s="143"/>
      <c r="D27" s="143"/>
      <c r="E27" s="144">
        <f>SUM(F28)</f>
        <v>0</v>
      </c>
      <c r="F27" s="126" t="s">
        <v>6</v>
      </c>
      <c r="G27" s="142" t="s">
        <v>6</v>
      </c>
      <c r="H27" s="145"/>
      <c r="I27" s="126" t="s">
        <v>6</v>
      </c>
      <c r="J27" s="126"/>
      <c r="K27" s="29"/>
    </row>
    <row r="28" spans="1:11" s="5" customFormat="1" ht="12.75">
      <c r="A28" s="107" t="s">
        <v>18</v>
      </c>
      <c r="B28" s="146"/>
      <c r="C28" s="147"/>
      <c r="D28" s="147"/>
      <c r="E28" s="147"/>
      <c r="F28" s="148">
        <v>0</v>
      </c>
      <c r="G28" s="117">
        <f>SUM(F28*0.05)</f>
        <v>0</v>
      </c>
      <c r="H28" s="149"/>
      <c r="I28" s="117">
        <f>SUM(F28-G28)</f>
        <v>0</v>
      </c>
      <c r="J28" s="117"/>
      <c r="K28" s="29"/>
    </row>
    <row r="29" spans="1:11" s="5" customFormat="1" ht="12.75">
      <c r="A29" s="150"/>
      <c r="B29" s="145"/>
      <c r="C29" s="143"/>
      <c r="D29" s="143"/>
      <c r="E29" s="151"/>
      <c r="F29" s="142"/>
      <c r="G29" s="142"/>
      <c r="H29" s="152"/>
      <c r="I29" s="125"/>
      <c r="J29" s="126"/>
      <c r="K29" s="29"/>
    </row>
    <row r="30" spans="1:11" s="5" customFormat="1" ht="12.75">
      <c r="A30" s="52"/>
      <c r="B30" s="145"/>
      <c r="C30" s="143"/>
      <c r="D30" s="143"/>
      <c r="E30" s="137">
        <f>SUM(F32:F37)</f>
        <v>155000</v>
      </c>
      <c r="F30" s="142"/>
      <c r="G30" s="142"/>
      <c r="H30" s="152"/>
      <c r="I30" s="125"/>
      <c r="J30" s="126"/>
      <c r="K30" s="29"/>
    </row>
    <row r="31" spans="1:11" s="5" customFormat="1" ht="12.75">
      <c r="A31" s="107" t="s">
        <v>14</v>
      </c>
      <c r="B31" s="151"/>
      <c r="C31" s="151"/>
      <c r="D31" s="151"/>
      <c r="E31" s="153"/>
      <c r="F31" s="117"/>
      <c r="G31" s="117"/>
      <c r="H31" s="149"/>
      <c r="I31" s="117">
        <f>F31-G31-H31</f>
        <v>0</v>
      </c>
      <c r="J31" s="117"/>
      <c r="K31" s="29"/>
    </row>
    <row r="32" spans="1:11" s="5" customFormat="1" ht="12.75">
      <c r="A32" s="150" t="s">
        <v>49</v>
      </c>
      <c r="B32" s="147"/>
      <c r="C32" s="147"/>
      <c r="D32" s="147"/>
      <c r="E32" s="153"/>
      <c r="F32" s="116">
        <v>120000</v>
      </c>
      <c r="G32" s="116">
        <f>SUM(F32*0.05)</f>
        <v>6000</v>
      </c>
      <c r="H32" s="154"/>
      <c r="I32" s="116">
        <f>SUM(F32-G32)</f>
        <v>114000</v>
      </c>
      <c r="J32" s="116">
        <f>SUM(I32)</f>
        <v>114000</v>
      </c>
      <c r="K32" s="29"/>
    </row>
    <row r="33" spans="1:11" s="5" customFormat="1" ht="12.75">
      <c r="A33" s="155" t="s">
        <v>54</v>
      </c>
      <c r="B33" s="143"/>
      <c r="C33" s="143"/>
      <c r="D33" s="143"/>
      <c r="E33" s="156"/>
      <c r="F33" s="140">
        <v>10000</v>
      </c>
      <c r="G33" s="140">
        <f>SUM(F33*0.05)</f>
        <v>500</v>
      </c>
      <c r="H33" s="146"/>
      <c r="I33" s="116">
        <f>SUM(F33-G33)</f>
        <v>9500</v>
      </c>
      <c r="J33" s="116">
        <f>SUM(I33)</f>
        <v>9500</v>
      </c>
      <c r="K33" s="29"/>
    </row>
    <row r="34" spans="1:11" s="5" customFormat="1" ht="12.75">
      <c r="A34" s="155" t="s">
        <v>76</v>
      </c>
      <c r="B34" s="143"/>
      <c r="C34" s="143"/>
      <c r="D34" s="143"/>
      <c r="E34" s="156"/>
      <c r="F34" s="140">
        <v>25000</v>
      </c>
      <c r="G34" s="140">
        <f>SUM(F34*0.05)</f>
        <v>1250</v>
      </c>
      <c r="H34" s="146"/>
      <c r="I34" s="116">
        <f>SUM(F34-G34)</f>
        <v>23750</v>
      </c>
      <c r="J34" s="116">
        <f>SUM(I34)</f>
        <v>23750</v>
      </c>
      <c r="K34" s="29"/>
    </row>
    <row r="35" spans="1:11" s="5" customFormat="1" ht="12.75">
      <c r="A35" s="155" t="s">
        <v>48</v>
      </c>
      <c r="B35" s="143"/>
      <c r="C35" s="143"/>
      <c r="D35" s="143"/>
      <c r="E35" s="156"/>
      <c r="F35" s="140">
        <v>0</v>
      </c>
      <c r="G35" s="140">
        <f>SUM(F35*0.05)</f>
        <v>0</v>
      </c>
      <c r="H35" s="146"/>
      <c r="I35" s="116">
        <f>SUM(F35-G35)</f>
        <v>0</v>
      </c>
      <c r="J35" s="116">
        <f>SUM(I35)</f>
        <v>0</v>
      </c>
      <c r="K35" s="29"/>
    </row>
    <row r="36" spans="1:11" s="5" customFormat="1" ht="12.75">
      <c r="A36" s="155" t="s">
        <v>53</v>
      </c>
      <c r="B36" s="143"/>
      <c r="C36" s="143"/>
      <c r="D36" s="143"/>
      <c r="E36" s="156"/>
      <c r="F36" s="140">
        <v>0</v>
      </c>
      <c r="G36" s="140">
        <f>SUM(F36*0.05)</f>
        <v>0</v>
      </c>
      <c r="H36" s="146"/>
      <c r="I36" s="116">
        <f>SUM(F36-G36)</f>
        <v>0</v>
      </c>
      <c r="J36" s="116">
        <f>SUM(I36)</f>
        <v>0</v>
      </c>
      <c r="K36" s="29"/>
    </row>
    <row r="37" spans="1:11" s="5" customFormat="1" ht="12.75">
      <c r="A37" s="50"/>
      <c r="B37" s="143"/>
      <c r="C37" s="143"/>
      <c r="D37" s="143"/>
      <c r="E37" s="151"/>
      <c r="F37" s="140"/>
      <c r="G37" s="140"/>
      <c r="H37" s="146"/>
      <c r="I37" s="116"/>
      <c r="J37" s="116"/>
      <c r="K37" s="29"/>
    </row>
    <row r="38" spans="1:10" ht="12.75">
      <c r="A38" s="52"/>
      <c r="B38" s="102"/>
      <c r="C38" s="102"/>
      <c r="D38" s="102"/>
      <c r="E38" s="157">
        <f>SUM(F40:F41)</f>
        <v>0</v>
      </c>
      <c r="F38" s="126" t="s">
        <v>6</v>
      </c>
      <c r="G38" s="126" t="s">
        <v>6</v>
      </c>
      <c r="H38" s="127"/>
      <c r="I38" s="126" t="s">
        <v>6</v>
      </c>
      <c r="J38" s="128"/>
    </row>
    <row r="39" spans="1:10" ht="12.75">
      <c r="A39" s="107" t="s">
        <v>27</v>
      </c>
      <c r="B39" s="102"/>
      <c r="C39" s="102"/>
      <c r="D39" s="102"/>
      <c r="E39" s="158"/>
      <c r="F39" s="130"/>
      <c r="G39" s="117"/>
      <c r="H39" s="131"/>
      <c r="I39" s="117"/>
      <c r="J39" s="132"/>
    </row>
    <row r="40" spans="1:10" ht="12.75">
      <c r="A40" s="164" t="s">
        <v>46</v>
      </c>
      <c r="B40" s="106"/>
      <c r="C40" s="106"/>
      <c r="D40" s="106"/>
      <c r="E40" s="159"/>
      <c r="F40" s="117">
        <v>0</v>
      </c>
      <c r="G40" s="117">
        <f>SUM(F40*0.05)</f>
        <v>0</v>
      </c>
      <c r="H40" s="131"/>
      <c r="I40" s="117">
        <f>SUM(F40-G40)</f>
        <v>0</v>
      </c>
      <c r="J40" s="118">
        <f>SUM(I40)</f>
        <v>0</v>
      </c>
    </row>
    <row r="41" spans="1:10" ht="12.75">
      <c r="A41" s="155"/>
      <c r="B41" s="102"/>
      <c r="C41" s="102"/>
      <c r="D41" s="102"/>
      <c r="E41" s="136"/>
      <c r="F41" s="116">
        <v>0</v>
      </c>
      <c r="G41" s="116">
        <f>SUM(F41*0.05)</f>
        <v>0</v>
      </c>
      <c r="H41" s="160"/>
      <c r="I41" s="116">
        <f>SUM(F41-G41)</f>
        <v>0</v>
      </c>
      <c r="J41" s="132">
        <f>SUM(I41)</f>
        <v>0</v>
      </c>
    </row>
    <row r="42" spans="1:10" ht="12.75">
      <c r="A42" s="161"/>
      <c r="B42" s="99"/>
      <c r="C42" s="99"/>
      <c r="D42" s="99"/>
      <c r="E42" s="72">
        <f>SUM(F44+F45)</f>
        <v>0</v>
      </c>
      <c r="F42" s="126"/>
      <c r="G42" s="162"/>
      <c r="H42" s="127"/>
      <c r="I42" s="125"/>
      <c r="J42" s="128"/>
    </row>
    <row r="43" spans="1:10" ht="12.75">
      <c r="A43" s="107" t="s">
        <v>28</v>
      </c>
      <c r="B43" s="102"/>
      <c r="C43" s="102"/>
      <c r="D43" s="102"/>
      <c r="E43" s="163"/>
      <c r="F43" s="130">
        <v>0</v>
      </c>
      <c r="G43" s="148">
        <f>F43*0.05</f>
        <v>0</v>
      </c>
      <c r="H43" s="131"/>
      <c r="I43" s="117">
        <f>SUM(F43-G43-H43)</f>
        <v>0</v>
      </c>
      <c r="J43" s="132">
        <f>SUM(I43)</f>
        <v>0</v>
      </c>
    </row>
    <row r="44" spans="1:10" ht="12.75">
      <c r="A44" s="164" t="s">
        <v>46</v>
      </c>
      <c r="B44" s="99"/>
      <c r="C44" s="99"/>
      <c r="D44" s="99"/>
      <c r="E44" s="159"/>
      <c r="F44" s="116">
        <v>0</v>
      </c>
      <c r="G44" s="116">
        <f>SUM(F44*0.05)</f>
        <v>0</v>
      </c>
      <c r="H44" s="160"/>
      <c r="I44" s="116">
        <f>SUM(F44-G44)</f>
        <v>0</v>
      </c>
      <c r="J44" s="118">
        <f>SUM(I44)</f>
        <v>0</v>
      </c>
    </row>
    <row r="45" spans="1:10" ht="12.75">
      <c r="A45" s="155" t="s">
        <v>47</v>
      </c>
      <c r="B45" s="99"/>
      <c r="C45" s="99"/>
      <c r="D45" s="99"/>
      <c r="E45" s="159"/>
      <c r="F45" s="116"/>
      <c r="G45" s="116">
        <f>SUM(F45*0.05)</f>
        <v>0</v>
      </c>
      <c r="H45" s="160"/>
      <c r="I45" s="116">
        <f>SUM(F45-G45)</f>
        <v>0</v>
      </c>
      <c r="J45" s="118">
        <f>SUM(I45)</f>
        <v>0</v>
      </c>
    </row>
    <row r="46" spans="1:10" ht="12.75">
      <c r="A46" s="52"/>
      <c r="B46" s="99"/>
      <c r="C46" s="99"/>
      <c r="D46" s="99"/>
      <c r="E46" s="72">
        <f>SUM(F48:F52)</f>
        <v>91000</v>
      </c>
      <c r="F46" s="126"/>
      <c r="G46" s="162"/>
      <c r="H46" s="127"/>
      <c r="I46" s="125" t="s">
        <v>6</v>
      </c>
      <c r="J46" s="128"/>
    </row>
    <row r="47" spans="1:10" ht="12.75">
      <c r="A47" s="107" t="s">
        <v>20</v>
      </c>
      <c r="B47" s="165"/>
      <c r="C47" s="165"/>
      <c r="D47" s="165"/>
      <c r="E47" s="166"/>
      <c r="F47" s="167"/>
      <c r="G47" s="162"/>
      <c r="H47" s="127"/>
      <c r="I47" s="125"/>
      <c r="J47" s="128"/>
    </row>
    <row r="48" spans="1:10" ht="12.75">
      <c r="A48" s="164" t="s">
        <v>52</v>
      </c>
      <c r="B48" s="99"/>
      <c r="C48" s="99"/>
      <c r="D48" s="99"/>
      <c r="E48" s="159"/>
      <c r="F48" s="148">
        <v>20000</v>
      </c>
      <c r="G48" s="148">
        <f>F48*0.05</f>
        <v>1000</v>
      </c>
      <c r="H48" s="150"/>
      <c r="I48" s="117">
        <f>SUM(F48-G48-H48)</f>
        <v>19000</v>
      </c>
      <c r="J48" s="132">
        <f>SUM(I48)</f>
        <v>19000</v>
      </c>
    </row>
    <row r="49" spans="1:10" ht="12.75">
      <c r="A49" s="155" t="s">
        <v>104</v>
      </c>
      <c r="B49" s="99"/>
      <c r="C49" s="99"/>
      <c r="D49" s="99"/>
      <c r="E49" s="136"/>
      <c r="F49" s="140">
        <v>40000</v>
      </c>
      <c r="G49" s="140">
        <f>SUM(F49*0.05)</f>
        <v>2000</v>
      </c>
      <c r="H49" s="50"/>
      <c r="I49" s="116">
        <f>SUM(F49-G49)</f>
        <v>38000</v>
      </c>
      <c r="J49" s="118">
        <f>SUM(I49)</f>
        <v>38000</v>
      </c>
    </row>
    <row r="50" spans="1:10" ht="12.75">
      <c r="A50" s="155" t="s">
        <v>105</v>
      </c>
      <c r="B50" s="99"/>
      <c r="C50" s="99"/>
      <c r="D50" s="99"/>
      <c r="E50" s="136"/>
      <c r="F50" s="140">
        <v>21000</v>
      </c>
      <c r="G50" s="140">
        <f>SUM(F50*0.05)</f>
        <v>1050</v>
      </c>
      <c r="H50" s="50"/>
      <c r="I50" s="116">
        <f>SUM(F50-G50)</f>
        <v>19950</v>
      </c>
      <c r="J50" s="118">
        <f>SUM(I50)</f>
        <v>19950</v>
      </c>
    </row>
    <row r="51" spans="1:10" ht="12.75">
      <c r="A51" s="155" t="s">
        <v>106</v>
      </c>
      <c r="B51" s="99"/>
      <c r="C51" s="99"/>
      <c r="D51" s="99"/>
      <c r="E51" s="136"/>
      <c r="F51" s="140">
        <v>10000</v>
      </c>
      <c r="G51" s="140">
        <f>SUM(F51*0.05)</f>
        <v>500</v>
      </c>
      <c r="H51" s="50"/>
      <c r="I51" s="116">
        <f>SUM(F51-G51)</f>
        <v>9500</v>
      </c>
      <c r="J51" s="118">
        <f>SUM(I51)</f>
        <v>9500</v>
      </c>
    </row>
    <row r="52" spans="1:10" ht="12.75">
      <c r="A52" s="155" t="s">
        <v>53</v>
      </c>
      <c r="B52" s="99"/>
      <c r="C52" s="99"/>
      <c r="D52" s="99"/>
      <c r="E52" s="136"/>
      <c r="F52" s="140">
        <v>0</v>
      </c>
      <c r="G52" s="140">
        <f>SUM(F52*0.05)</f>
        <v>0</v>
      </c>
      <c r="H52" s="50"/>
      <c r="I52" s="116">
        <f>SUM(F52-G52)</f>
        <v>0</v>
      </c>
      <c r="J52" s="118">
        <f>SUM(I52)</f>
        <v>0</v>
      </c>
    </row>
    <row r="53" spans="1:10" ht="12.75">
      <c r="A53" s="52"/>
      <c r="B53" s="99"/>
      <c r="C53" s="99"/>
      <c r="D53" s="99"/>
      <c r="E53" s="168">
        <f>SUM(F54)</f>
        <v>0</v>
      </c>
      <c r="F53" s="142"/>
      <c r="G53" s="142"/>
      <c r="H53" s="52"/>
      <c r="I53" s="126"/>
      <c r="J53" s="128"/>
    </row>
    <row r="54" spans="1:10" ht="12.75">
      <c r="A54" s="60" t="s">
        <v>31</v>
      </c>
      <c r="B54" s="99"/>
      <c r="C54" s="99"/>
      <c r="D54" s="99"/>
      <c r="E54" s="169"/>
      <c r="F54" s="170">
        <v>0</v>
      </c>
      <c r="G54" s="117">
        <f>SUM(F54*0.05)</f>
        <v>0</v>
      </c>
      <c r="H54" s="150"/>
      <c r="I54" s="117">
        <f>SUM(F54-G54)</f>
        <v>0</v>
      </c>
      <c r="J54" s="132">
        <f>SUM(I54)</f>
        <v>0</v>
      </c>
    </row>
    <row r="55" spans="1:10" ht="12.75">
      <c r="A55" s="164" t="s">
        <v>46</v>
      </c>
      <c r="B55" s="99"/>
      <c r="C55" s="99"/>
      <c r="D55" s="99"/>
      <c r="E55" s="136"/>
      <c r="F55" s="142"/>
      <c r="G55" s="134"/>
      <c r="H55" s="135"/>
      <c r="I55" s="171"/>
      <c r="J55" s="122"/>
    </row>
    <row r="56" spans="1:10" ht="12.75">
      <c r="A56" s="52"/>
      <c r="B56" s="99"/>
      <c r="C56" s="99"/>
      <c r="D56" s="99"/>
      <c r="E56" s="124">
        <f>SUM(F58:F59)</f>
        <v>15000</v>
      </c>
      <c r="F56" s="142"/>
      <c r="G56" s="126" t="s">
        <v>6</v>
      </c>
      <c r="H56" s="127"/>
      <c r="I56" s="126" t="s">
        <v>6</v>
      </c>
      <c r="J56" s="128"/>
    </row>
    <row r="57" spans="1:10" ht="12.75">
      <c r="A57" s="60" t="s">
        <v>29</v>
      </c>
      <c r="B57" s="99"/>
      <c r="C57" s="99"/>
      <c r="D57" s="99"/>
      <c r="E57" s="172"/>
      <c r="F57" s="148"/>
      <c r="G57" s="117"/>
      <c r="H57" s="131"/>
      <c r="I57" s="117"/>
      <c r="J57" s="132"/>
    </row>
    <row r="58" spans="1:10" ht="12.75">
      <c r="A58" s="164" t="s">
        <v>109</v>
      </c>
      <c r="B58" s="99"/>
      <c r="C58" s="99"/>
      <c r="D58" s="99"/>
      <c r="E58" s="172"/>
      <c r="F58" s="148">
        <v>15000</v>
      </c>
      <c r="G58" s="117">
        <f>SUM(F58*0.05)</f>
        <v>750</v>
      </c>
      <c r="H58" s="131"/>
      <c r="I58" s="117">
        <f>SUM(F58-G58)</f>
        <v>14250</v>
      </c>
      <c r="J58" s="132">
        <f>SUM(I58)</f>
        <v>14250</v>
      </c>
    </row>
    <row r="59" spans="1:10" ht="12.75">
      <c r="A59" s="150" t="s">
        <v>47</v>
      </c>
      <c r="B59" s="99"/>
      <c r="C59" s="99"/>
      <c r="D59" s="99"/>
      <c r="E59" s="115"/>
      <c r="F59" s="148">
        <v>0</v>
      </c>
      <c r="G59" s="117">
        <f>SUM(F59*0.05)</f>
        <v>0</v>
      </c>
      <c r="H59" s="131"/>
      <c r="I59" s="117">
        <f>SUM(F59-G59)</f>
        <v>0</v>
      </c>
      <c r="J59" s="128"/>
    </row>
    <row r="60" spans="1:10" ht="12.75">
      <c r="A60" s="52"/>
      <c r="B60" s="99"/>
      <c r="C60" s="99"/>
      <c r="D60" s="99"/>
      <c r="E60" s="124">
        <f>SUM(F61:F61)</f>
        <v>0</v>
      </c>
      <c r="F60" s="171"/>
      <c r="G60" s="134" t="s">
        <v>6</v>
      </c>
      <c r="H60" s="161"/>
      <c r="I60" s="134" t="s">
        <v>6</v>
      </c>
      <c r="J60" s="134"/>
    </row>
    <row r="61" spans="1:10" ht="12.75">
      <c r="A61" s="60" t="s">
        <v>30</v>
      </c>
      <c r="B61" s="102"/>
      <c r="C61" s="102"/>
      <c r="D61" s="102"/>
      <c r="E61" s="115"/>
      <c r="F61" s="148">
        <v>0</v>
      </c>
      <c r="G61" s="148">
        <f>F61*0.05</f>
        <v>0</v>
      </c>
      <c r="H61" s="150"/>
      <c r="I61" s="117">
        <f>F61-G61-H61</f>
        <v>0</v>
      </c>
      <c r="J61" s="117">
        <f>SUM(I61)</f>
        <v>0</v>
      </c>
    </row>
    <row r="62" spans="1:10" ht="12.75">
      <c r="A62" s="150"/>
      <c r="B62" s="99"/>
      <c r="C62" s="99"/>
      <c r="D62" s="99"/>
      <c r="E62" s="99"/>
      <c r="F62" s="121"/>
      <c r="G62" s="134"/>
      <c r="H62" s="135"/>
      <c r="I62" s="134"/>
      <c r="J62" s="125"/>
    </row>
    <row r="63" spans="1:10" ht="12.75">
      <c r="A63" s="52"/>
      <c r="B63" s="165"/>
      <c r="C63" s="165"/>
      <c r="D63" s="165"/>
      <c r="E63" s="124">
        <f>SUM(F64:F65)</f>
        <v>0</v>
      </c>
      <c r="F63" s="173"/>
      <c r="G63" s="174"/>
      <c r="H63" s="173"/>
      <c r="I63" s="175"/>
      <c r="J63" s="175"/>
    </row>
    <row r="64" spans="1:10" ht="12.75">
      <c r="A64" s="60" t="s">
        <v>33</v>
      </c>
      <c r="B64" s="165"/>
      <c r="C64" s="165"/>
      <c r="D64" s="165"/>
      <c r="E64" s="176"/>
      <c r="F64" s="167"/>
      <c r="G64" s="175"/>
      <c r="H64" s="177"/>
      <c r="I64" s="175"/>
      <c r="J64" s="175"/>
    </row>
    <row r="65" spans="1:10" ht="12.75">
      <c r="A65" s="150"/>
      <c r="B65" s="178"/>
      <c r="C65" s="178"/>
      <c r="D65" s="178"/>
      <c r="E65" s="179"/>
      <c r="F65" s="180"/>
      <c r="G65" s="181"/>
      <c r="H65" s="182"/>
      <c r="I65" s="181"/>
      <c r="J65" s="183"/>
    </row>
    <row r="66" spans="1:10" ht="12.75">
      <c r="A66" s="52"/>
      <c r="B66" s="165"/>
      <c r="C66" s="165"/>
      <c r="D66" s="165"/>
      <c r="E66" s="184"/>
      <c r="F66" s="185"/>
      <c r="G66" s="186"/>
      <c r="H66" s="187"/>
      <c r="I66" s="186"/>
      <c r="J66" s="188"/>
    </row>
    <row r="67" spans="1:10" ht="12.75">
      <c r="A67" s="52"/>
      <c r="B67" s="34"/>
      <c r="C67" s="34"/>
      <c r="D67" s="34"/>
      <c r="E67" s="97"/>
      <c r="F67" s="103"/>
      <c r="G67" s="38"/>
      <c r="H67" s="96"/>
      <c r="I67" s="38"/>
      <c r="J67" s="37"/>
    </row>
    <row r="68" spans="1:10" ht="12.75">
      <c r="A68" s="52"/>
      <c r="B68" s="34"/>
      <c r="C68" s="34"/>
      <c r="D68" s="34"/>
      <c r="E68" s="97"/>
      <c r="F68" s="103"/>
      <c r="G68" s="38"/>
      <c r="H68" s="96"/>
      <c r="I68" s="38"/>
      <c r="J68" s="37"/>
    </row>
    <row r="69" spans="1:10" ht="12.75">
      <c r="A69" s="52"/>
      <c r="B69" s="34"/>
      <c r="C69" s="34"/>
      <c r="D69" s="34"/>
      <c r="E69" s="97"/>
      <c r="F69" s="103"/>
      <c r="G69" s="38"/>
      <c r="H69" s="96"/>
      <c r="I69" s="38"/>
      <c r="J69" s="37"/>
    </row>
    <row r="70" spans="1:10" ht="12.75">
      <c r="A70" s="52"/>
      <c r="B70" s="34"/>
      <c r="C70" s="34"/>
      <c r="D70" s="34"/>
      <c r="E70" s="97"/>
      <c r="F70" s="103"/>
      <c r="G70" s="38"/>
      <c r="H70" s="96"/>
      <c r="I70" s="38"/>
      <c r="J70" s="37"/>
    </row>
    <row r="71" spans="1:10" ht="12.75">
      <c r="A71" s="52"/>
      <c r="B71" s="34"/>
      <c r="C71" s="34"/>
      <c r="D71" s="34"/>
      <c r="E71" s="97"/>
      <c r="F71" s="103"/>
      <c r="G71" s="38"/>
      <c r="H71" s="96"/>
      <c r="I71" s="38"/>
      <c r="J71" s="37"/>
    </row>
    <row r="72" spans="1:10" ht="12.75">
      <c r="A72" s="52"/>
      <c r="B72" s="34"/>
      <c r="C72" s="34"/>
      <c r="D72" s="34"/>
      <c r="E72" s="97"/>
      <c r="F72" s="103"/>
      <c r="G72" s="38"/>
      <c r="H72" s="96"/>
      <c r="I72" s="38"/>
      <c r="J72" s="37"/>
    </row>
    <row r="73" spans="1:10" ht="12.75">
      <c r="A73" s="52"/>
      <c r="B73" s="34"/>
      <c r="C73" s="34"/>
      <c r="D73" s="34"/>
      <c r="E73" s="97"/>
      <c r="F73" s="103"/>
      <c r="G73" s="38"/>
      <c r="H73" s="96"/>
      <c r="I73" s="38"/>
      <c r="J73" s="37"/>
    </row>
    <row r="74" spans="1:10" ht="12.75">
      <c r="A74" s="52"/>
      <c r="B74" s="34"/>
      <c r="C74" s="34"/>
      <c r="D74" s="34"/>
      <c r="E74" s="97"/>
      <c r="F74" s="103"/>
      <c r="G74" s="38"/>
      <c r="H74" s="96"/>
      <c r="I74" s="38"/>
      <c r="J74" s="37"/>
    </row>
    <row r="75" spans="1:10" ht="12.75">
      <c r="A75" s="52"/>
      <c r="B75" s="34"/>
      <c r="C75" s="34"/>
      <c r="D75" s="34"/>
      <c r="E75" s="97"/>
      <c r="F75" s="103"/>
      <c r="G75" s="38"/>
      <c r="H75" s="96"/>
      <c r="I75" s="38"/>
      <c r="J75" s="37"/>
    </row>
    <row r="76" spans="1:10" ht="12.75">
      <c r="A76" s="52"/>
      <c r="B76" s="17"/>
      <c r="C76" s="17"/>
      <c r="D76" s="17"/>
      <c r="E76" s="17"/>
      <c r="F76" s="18"/>
      <c r="G76" s="18"/>
      <c r="H76" s="17"/>
      <c r="I76" s="18"/>
      <c r="J76" s="25"/>
    </row>
    <row r="77" spans="1:10" ht="12.75">
      <c r="A77" s="52"/>
      <c r="B77" s="17"/>
      <c r="C77" s="17"/>
      <c r="D77" s="17"/>
      <c r="E77" s="12"/>
      <c r="F77" s="13"/>
      <c r="G77" s="13"/>
      <c r="H77" s="12"/>
      <c r="I77" s="13"/>
      <c r="J77" s="23"/>
    </row>
    <row r="78" spans="1:10" ht="12.75">
      <c r="A78" s="28"/>
      <c r="B78" s="17"/>
      <c r="C78" s="17"/>
      <c r="D78" s="17"/>
      <c r="E78" s="105"/>
      <c r="F78" s="104" t="s">
        <v>8</v>
      </c>
      <c r="G78" s="64" t="s">
        <v>0</v>
      </c>
      <c r="H78" s="65" t="s">
        <v>1</v>
      </c>
      <c r="I78" s="66" t="s">
        <v>9</v>
      </c>
      <c r="J78" s="67" t="s">
        <v>22</v>
      </c>
    </row>
    <row r="79" spans="1:10" ht="12.75">
      <c r="A79" s="53" t="s">
        <v>69</v>
      </c>
      <c r="B79" s="37"/>
      <c r="C79" s="38"/>
      <c r="D79" s="38"/>
      <c r="E79" s="38"/>
      <c r="F79" s="54" t="s">
        <v>9</v>
      </c>
      <c r="G79" s="39" t="s">
        <v>4</v>
      </c>
      <c r="H79" s="55" t="s">
        <v>23</v>
      </c>
      <c r="I79" s="40" t="s">
        <v>21</v>
      </c>
      <c r="J79" s="40" t="s">
        <v>5</v>
      </c>
    </row>
    <row r="80" spans="1:10" ht="13.5" thickBot="1">
      <c r="A80" s="41"/>
      <c r="B80" s="36"/>
      <c r="C80" s="36"/>
      <c r="D80" s="36"/>
      <c r="E80" s="34"/>
      <c r="F80" s="46" t="s">
        <v>3</v>
      </c>
      <c r="G80" s="43" t="s">
        <v>10</v>
      </c>
      <c r="H80" s="46" t="s">
        <v>11</v>
      </c>
      <c r="I80" s="44" t="s">
        <v>25</v>
      </c>
      <c r="J80" s="44" t="s">
        <v>2</v>
      </c>
    </row>
    <row r="81" spans="1:10" ht="13.5" thickTop="1">
      <c r="A81" s="60" t="s">
        <v>32</v>
      </c>
      <c r="B81" s="34"/>
      <c r="C81" s="34"/>
      <c r="D81" s="34"/>
      <c r="E81" s="49">
        <f>SUM(F82)</f>
        <v>60000</v>
      </c>
      <c r="F81" s="55"/>
      <c r="G81" s="39"/>
      <c r="H81" s="55"/>
      <c r="I81" s="40"/>
      <c r="J81" s="40"/>
    </row>
    <row r="82" spans="1:10" ht="12.75">
      <c r="A82" s="164" t="s">
        <v>107</v>
      </c>
      <c r="B82" s="113"/>
      <c r="C82" s="113"/>
      <c r="D82" s="113"/>
      <c r="E82" s="190"/>
      <c r="F82" s="191">
        <v>60000</v>
      </c>
      <c r="G82" s="192">
        <f>SUM(F82*0.05)</f>
        <v>3000</v>
      </c>
      <c r="H82" s="182"/>
      <c r="I82" s="193">
        <f>SUM(F82-G82)</f>
        <v>57000</v>
      </c>
      <c r="J82" s="193">
        <f>SUM(I82)</f>
        <v>57000</v>
      </c>
    </row>
    <row r="83" spans="1:10" ht="12.75">
      <c r="A83" s="161"/>
      <c r="B83" s="165"/>
      <c r="C83" s="165"/>
      <c r="D83" s="165"/>
      <c r="E83" s="194">
        <f>SUM(F85:F95)</f>
        <v>270000</v>
      </c>
      <c r="F83" s="66"/>
      <c r="G83" s="186"/>
      <c r="H83" s="173"/>
      <c r="I83" s="175"/>
      <c r="J83" s="175"/>
    </row>
    <row r="84" spans="1:10" ht="12.75">
      <c r="A84" s="107" t="s">
        <v>15</v>
      </c>
      <c r="B84" s="165"/>
      <c r="C84" s="165"/>
      <c r="D84" s="165"/>
      <c r="E84" s="184"/>
      <c r="F84" s="180"/>
      <c r="G84" s="195"/>
      <c r="H84" s="131"/>
      <c r="I84" s="195"/>
      <c r="J84" s="131"/>
    </row>
    <row r="85" spans="1:10" ht="12.75">
      <c r="A85" s="164" t="s">
        <v>77</v>
      </c>
      <c r="B85" s="165"/>
      <c r="C85" s="165"/>
      <c r="D85" s="165"/>
      <c r="E85" s="179"/>
      <c r="F85" s="180">
        <v>15000</v>
      </c>
      <c r="G85" s="195">
        <f aca="true" t="shared" si="0" ref="G85:G90">SUM(F85*0.05)</f>
        <v>750</v>
      </c>
      <c r="H85" s="131"/>
      <c r="I85" s="117">
        <f aca="true" t="shared" si="1" ref="I85:I90">SUM(F85-G85)</f>
        <v>14250</v>
      </c>
      <c r="J85" s="117">
        <f aca="true" t="shared" si="2" ref="J85:J90">SUM(I85)</f>
        <v>14250</v>
      </c>
    </row>
    <row r="86" spans="1:10" ht="12.75">
      <c r="A86" s="164" t="s">
        <v>78</v>
      </c>
      <c r="B86" s="165"/>
      <c r="C86" s="165"/>
      <c r="D86" s="165"/>
      <c r="E86" s="179"/>
      <c r="F86" s="180">
        <v>80000</v>
      </c>
      <c r="G86" s="195">
        <f t="shared" si="0"/>
        <v>4000</v>
      </c>
      <c r="H86" s="131"/>
      <c r="I86" s="117">
        <f t="shared" si="1"/>
        <v>76000</v>
      </c>
      <c r="J86" s="117">
        <f t="shared" si="2"/>
        <v>76000</v>
      </c>
    </row>
    <row r="87" spans="1:10" ht="12.75">
      <c r="A87" s="164" t="s">
        <v>102</v>
      </c>
      <c r="B87" s="99"/>
      <c r="C87" s="99"/>
      <c r="D87" s="99"/>
      <c r="E87" s="159"/>
      <c r="F87" s="116">
        <v>0</v>
      </c>
      <c r="G87" s="196">
        <f t="shared" si="0"/>
        <v>0</v>
      </c>
      <c r="H87" s="160"/>
      <c r="I87" s="116">
        <f t="shared" si="1"/>
        <v>0</v>
      </c>
      <c r="J87" s="116">
        <f t="shared" si="2"/>
        <v>0</v>
      </c>
    </row>
    <row r="88" spans="1:10" ht="12.75">
      <c r="A88" s="155" t="s">
        <v>103</v>
      </c>
      <c r="B88" s="99"/>
      <c r="C88" s="99"/>
      <c r="D88" s="99"/>
      <c r="E88" s="159"/>
      <c r="F88" s="116">
        <v>80000</v>
      </c>
      <c r="G88" s="196">
        <f t="shared" si="0"/>
        <v>4000</v>
      </c>
      <c r="H88" s="197"/>
      <c r="I88" s="116">
        <f t="shared" si="1"/>
        <v>76000</v>
      </c>
      <c r="J88" s="116">
        <f t="shared" si="2"/>
        <v>76000</v>
      </c>
    </row>
    <row r="89" spans="1:10" ht="12.75">
      <c r="A89" s="164" t="s">
        <v>110</v>
      </c>
      <c r="B89" s="102"/>
      <c r="C89" s="102"/>
      <c r="D89" s="102"/>
      <c r="E89" s="102"/>
      <c r="F89" s="148">
        <v>80000</v>
      </c>
      <c r="G89" s="117">
        <f t="shared" si="0"/>
        <v>4000</v>
      </c>
      <c r="H89" s="170"/>
      <c r="I89" s="117">
        <f t="shared" si="1"/>
        <v>76000</v>
      </c>
      <c r="J89" s="130">
        <f t="shared" si="2"/>
        <v>76000</v>
      </c>
    </row>
    <row r="90" spans="1:10" ht="12.75">
      <c r="A90" s="155" t="s">
        <v>111</v>
      </c>
      <c r="B90" s="106"/>
      <c r="C90" s="106"/>
      <c r="D90" s="106"/>
      <c r="E90" s="106"/>
      <c r="F90" s="140">
        <v>15000</v>
      </c>
      <c r="G90" s="116">
        <f t="shared" si="0"/>
        <v>750</v>
      </c>
      <c r="H90" s="198"/>
      <c r="I90" s="116">
        <f t="shared" si="1"/>
        <v>14250</v>
      </c>
      <c r="J90" s="139">
        <f t="shared" si="2"/>
        <v>14250</v>
      </c>
    </row>
    <row r="91" spans="1:10" ht="12.75">
      <c r="A91" s="155" t="s">
        <v>50</v>
      </c>
      <c r="B91" s="106"/>
      <c r="C91" s="106"/>
      <c r="D91" s="106"/>
      <c r="E91" s="106"/>
      <c r="F91" s="140"/>
      <c r="G91" s="116"/>
      <c r="H91" s="198"/>
      <c r="I91" s="116"/>
      <c r="J91" s="139"/>
    </row>
    <row r="92" spans="1:10" ht="12.75">
      <c r="A92" s="155" t="s">
        <v>51</v>
      </c>
      <c r="B92" s="106"/>
      <c r="C92" s="106"/>
      <c r="D92" s="106"/>
      <c r="E92" s="106"/>
      <c r="F92" s="140"/>
      <c r="G92" s="116"/>
      <c r="H92" s="198"/>
      <c r="I92" s="116"/>
      <c r="J92" s="139"/>
    </row>
    <row r="93" spans="1:10" ht="12.75">
      <c r="A93" s="189"/>
      <c r="B93" s="99"/>
      <c r="C93" s="99"/>
      <c r="D93" s="99"/>
      <c r="E93" s="99"/>
      <c r="F93" s="168" t="s">
        <v>8</v>
      </c>
      <c r="G93" s="199" t="s">
        <v>0</v>
      </c>
      <c r="H93" s="66" t="s">
        <v>1</v>
      </c>
      <c r="I93" s="66" t="s">
        <v>9</v>
      </c>
      <c r="J93" s="200" t="s">
        <v>22</v>
      </c>
    </row>
    <row r="94" spans="1:10" ht="12.75">
      <c r="A94" s="189"/>
      <c r="B94" s="99"/>
      <c r="C94" s="99"/>
      <c r="D94" s="99"/>
      <c r="E94" s="99"/>
      <c r="F94" s="177" t="s">
        <v>9</v>
      </c>
      <c r="G94" s="174" t="s">
        <v>4</v>
      </c>
      <c r="H94" s="173" t="s">
        <v>23</v>
      </c>
      <c r="I94" s="175" t="s">
        <v>21</v>
      </c>
      <c r="J94" s="175" t="s">
        <v>5</v>
      </c>
    </row>
    <row r="95" spans="1:10" ht="13.5" thickBot="1">
      <c r="A95" s="52"/>
      <c r="B95" s="201"/>
      <c r="C95" s="201"/>
      <c r="D95" s="201"/>
      <c r="E95" s="201"/>
      <c r="F95" s="202" t="s">
        <v>3</v>
      </c>
      <c r="G95" s="203" t="s">
        <v>10</v>
      </c>
      <c r="H95" s="202" t="s">
        <v>11</v>
      </c>
      <c r="I95" s="204" t="s">
        <v>25</v>
      </c>
      <c r="J95" s="204" t="s">
        <v>2</v>
      </c>
    </row>
    <row r="96" spans="1:10" ht="13.5" thickTop="1">
      <c r="A96" s="60" t="s">
        <v>56</v>
      </c>
      <c r="B96" s="201"/>
      <c r="C96" s="201"/>
      <c r="D96" s="201"/>
      <c r="E96" s="201"/>
      <c r="F96" s="205"/>
      <c r="G96" s="206"/>
      <c r="H96" s="205"/>
      <c r="I96" s="207"/>
      <c r="J96" s="207"/>
    </row>
    <row r="97" spans="1:10" ht="12.75">
      <c r="A97" s="189" t="s">
        <v>46</v>
      </c>
      <c r="B97" s="201"/>
      <c r="C97" s="201"/>
      <c r="D97" s="201"/>
      <c r="E97" s="201"/>
      <c r="F97" s="208">
        <v>0</v>
      </c>
      <c r="G97" s="208">
        <f>SUM(F97*0.05)</f>
        <v>0</v>
      </c>
      <c r="H97" s="208"/>
      <c r="I97" s="209">
        <f>SUM(F97-G97)</f>
        <v>0</v>
      </c>
      <c r="J97" s="209">
        <f>SUM(I97)</f>
        <v>0</v>
      </c>
    </row>
    <row r="98" spans="1:10" ht="12.75">
      <c r="A98" s="161"/>
      <c r="B98" s="210"/>
      <c r="C98" s="210"/>
      <c r="D98" s="210"/>
      <c r="E98" s="210"/>
      <c r="F98" s="168" t="s">
        <v>8</v>
      </c>
      <c r="G98" s="199" t="s">
        <v>0</v>
      </c>
      <c r="H98" s="66" t="s">
        <v>1</v>
      </c>
      <c r="I98" s="66" t="s">
        <v>9</v>
      </c>
      <c r="J98" s="200" t="s">
        <v>22</v>
      </c>
    </row>
    <row r="99" spans="1:10" ht="12.75">
      <c r="A99" s="212" t="s">
        <v>69</v>
      </c>
      <c r="B99" s="188"/>
      <c r="C99" s="186"/>
      <c r="D99" s="186"/>
      <c r="E99" s="186"/>
      <c r="F99" s="177" t="s">
        <v>9</v>
      </c>
      <c r="G99" s="174" t="s">
        <v>4</v>
      </c>
      <c r="H99" s="173" t="s">
        <v>23</v>
      </c>
      <c r="I99" s="175" t="s">
        <v>21</v>
      </c>
      <c r="J99" s="175" t="s">
        <v>5</v>
      </c>
    </row>
    <row r="100" spans="1:10" ht="13.5" thickBot="1">
      <c r="A100" s="213"/>
      <c r="B100" s="178"/>
      <c r="C100" s="178"/>
      <c r="D100" s="178"/>
      <c r="E100" s="214"/>
      <c r="F100" s="202" t="s">
        <v>3</v>
      </c>
      <c r="G100" s="203" t="s">
        <v>10</v>
      </c>
      <c r="H100" s="202" t="s">
        <v>11</v>
      </c>
      <c r="I100" s="204" t="s">
        <v>25</v>
      </c>
      <c r="J100" s="204" t="s">
        <v>2</v>
      </c>
    </row>
    <row r="101" spans="1:10" ht="13.5" thickTop="1">
      <c r="A101" s="107" t="s">
        <v>19</v>
      </c>
      <c r="B101" s="99"/>
      <c r="C101" s="99"/>
      <c r="D101" s="99"/>
      <c r="E101" s="72">
        <f>SUM(F103:F105)</f>
        <v>1948000</v>
      </c>
      <c r="F101" s="148"/>
      <c r="G101" s="117"/>
      <c r="H101" s="136"/>
      <c r="I101" s="131"/>
      <c r="J101" s="130"/>
    </row>
    <row r="102" spans="1:10" ht="12.75">
      <c r="A102" s="52"/>
      <c r="B102" s="99"/>
      <c r="C102" s="99"/>
      <c r="D102" s="99"/>
      <c r="E102" s="159"/>
      <c r="F102" s="117"/>
      <c r="G102" s="117"/>
      <c r="H102" s="131"/>
      <c r="I102" s="215"/>
      <c r="J102" s="130"/>
    </row>
    <row r="103" spans="1:10" ht="12.75">
      <c r="A103" s="164" t="s">
        <v>112</v>
      </c>
      <c r="B103" s="99"/>
      <c r="C103" s="99"/>
      <c r="D103" s="99"/>
      <c r="E103" s="159"/>
      <c r="F103" s="117">
        <v>1900000</v>
      </c>
      <c r="G103" s="117">
        <f>SUM(F103*0.05)</f>
        <v>95000</v>
      </c>
      <c r="H103" s="131"/>
      <c r="I103" s="215">
        <f>SUM(F103-G103)</f>
        <v>1805000</v>
      </c>
      <c r="J103" s="130">
        <f>SUM(I103)</f>
        <v>1805000</v>
      </c>
    </row>
    <row r="104" spans="1:10" ht="12.75">
      <c r="A104" s="164" t="s">
        <v>114</v>
      </c>
      <c r="B104" s="99"/>
      <c r="C104" s="99"/>
      <c r="D104" s="99"/>
      <c r="E104" s="85"/>
      <c r="F104" s="140">
        <v>36000</v>
      </c>
      <c r="G104" s="117">
        <f>SUM(F104*0.05)</f>
        <v>1800</v>
      </c>
      <c r="H104" s="140"/>
      <c r="I104" s="215">
        <f>SUM(F104-G104)</f>
        <v>34200</v>
      </c>
      <c r="J104" s="132">
        <f>SUM(I104)</f>
        <v>34200</v>
      </c>
    </row>
    <row r="105" spans="1:10" ht="12.75">
      <c r="A105" s="155" t="s">
        <v>115</v>
      </c>
      <c r="B105" s="99"/>
      <c r="C105" s="99"/>
      <c r="D105" s="99"/>
      <c r="E105" s="85"/>
      <c r="F105" s="198">
        <v>12000</v>
      </c>
      <c r="G105" s="117">
        <f>SUM(F105*0.05)</f>
        <v>600</v>
      </c>
      <c r="H105" s="140"/>
      <c r="I105" s="215">
        <f>SUM(F105-G105)</f>
        <v>11400</v>
      </c>
      <c r="J105" s="132">
        <f>SUM(I105)</f>
        <v>11400</v>
      </c>
    </row>
    <row r="106" spans="1:10" ht="12.75">
      <c r="A106" s="52"/>
      <c r="B106" s="99"/>
      <c r="C106" s="99"/>
      <c r="D106" s="99"/>
      <c r="E106" s="163"/>
      <c r="F106" s="198"/>
      <c r="G106" s="116"/>
      <c r="H106" s="140"/>
      <c r="I106" s="116"/>
      <c r="J106" s="132"/>
    </row>
    <row r="107" spans="1:10" ht="12.75">
      <c r="A107" s="60" t="s">
        <v>12</v>
      </c>
      <c r="B107" s="99"/>
      <c r="C107" s="99"/>
      <c r="D107" s="99"/>
      <c r="E107" s="124">
        <f>SUM(F109:F113)</f>
        <v>141000</v>
      </c>
      <c r="F107" s="130"/>
      <c r="G107" s="117"/>
      <c r="H107" s="117"/>
      <c r="I107" s="117"/>
      <c r="J107" s="132"/>
    </row>
    <row r="108" spans="1:10" ht="12.75">
      <c r="A108" s="52"/>
      <c r="B108" s="99"/>
      <c r="C108" s="99"/>
      <c r="D108" s="99"/>
      <c r="E108" s="115"/>
      <c r="F108" s="130"/>
      <c r="G108" s="117"/>
      <c r="H108" s="117"/>
      <c r="I108" s="117"/>
      <c r="J108" s="132"/>
    </row>
    <row r="109" spans="1:10" ht="12.75">
      <c r="A109" s="164" t="s">
        <v>86</v>
      </c>
      <c r="B109" s="99"/>
      <c r="C109" s="99"/>
      <c r="D109" s="99"/>
      <c r="E109" s="136"/>
      <c r="F109" s="130">
        <v>16000</v>
      </c>
      <c r="G109" s="117">
        <f>SUM(F109*0.05)</f>
        <v>800</v>
      </c>
      <c r="H109" s="117"/>
      <c r="I109" s="117">
        <f>SUM(F109-G109)</f>
        <v>15200</v>
      </c>
      <c r="J109" s="132">
        <f>SUM(I109)</f>
        <v>15200</v>
      </c>
    </row>
    <row r="110" spans="1:10" ht="12.75">
      <c r="A110" s="164" t="s">
        <v>79</v>
      </c>
      <c r="B110" s="99"/>
      <c r="C110" s="99"/>
      <c r="D110" s="99"/>
      <c r="E110" s="85"/>
      <c r="F110" s="130">
        <v>125000</v>
      </c>
      <c r="G110" s="117">
        <f>SUM(F110*0.05)</f>
        <v>6250</v>
      </c>
      <c r="H110" s="117"/>
      <c r="I110" s="117">
        <f>SUM(F110-G110)</f>
        <v>118750</v>
      </c>
      <c r="J110" s="132">
        <f>SUM(I110)</f>
        <v>118750</v>
      </c>
    </row>
    <row r="111" spans="1:10" ht="12.75">
      <c r="A111" s="164" t="s">
        <v>80</v>
      </c>
      <c r="B111" s="106"/>
      <c r="C111" s="106"/>
      <c r="D111" s="106"/>
      <c r="E111" s="106"/>
      <c r="F111" s="116">
        <v>0</v>
      </c>
      <c r="G111" s="116">
        <f>SUM(F111*0.05)</f>
        <v>0</v>
      </c>
      <c r="H111" s="116">
        <v>0</v>
      </c>
      <c r="I111" s="116">
        <f>SUM(F111-G111)</f>
        <v>0</v>
      </c>
      <c r="J111" s="132">
        <f>SUM(I111)</f>
        <v>0</v>
      </c>
    </row>
    <row r="112" spans="1:10" ht="12.75">
      <c r="A112" s="189" t="s">
        <v>81</v>
      </c>
      <c r="B112" s="210"/>
      <c r="C112" s="210"/>
      <c r="D112" s="210"/>
      <c r="E112" s="210"/>
      <c r="F112" s="134">
        <v>0</v>
      </c>
      <c r="G112" s="171">
        <f>SUM(F112*0.05)</f>
        <v>0</v>
      </c>
      <c r="H112" s="134"/>
      <c r="I112" s="134">
        <f>SUM(F112-G112)</f>
        <v>0</v>
      </c>
      <c r="J112" s="118">
        <f>SUM(I112)</f>
        <v>0</v>
      </c>
    </row>
    <row r="113" spans="1:10" ht="12.75">
      <c r="A113" s="211" t="s">
        <v>53</v>
      </c>
      <c r="B113" s="210"/>
      <c r="C113" s="210"/>
      <c r="D113" s="210"/>
      <c r="E113" s="210"/>
      <c r="F113" s="134">
        <v>0</v>
      </c>
      <c r="G113" s="171">
        <f>SUM(F113*0.05)</f>
        <v>0</v>
      </c>
      <c r="H113" s="134"/>
      <c r="I113" s="134">
        <f>SUM(F113-G113)</f>
        <v>0</v>
      </c>
      <c r="J113" s="128">
        <f>SUM(I113)</f>
        <v>0</v>
      </c>
    </row>
    <row r="114" spans="1:10" ht="12.75">
      <c r="A114" s="28"/>
      <c r="B114" s="62"/>
      <c r="C114" s="62"/>
      <c r="D114" s="62"/>
      <c r="E114" s="62"/>
      <c r="F114" s="63" t="s">
        <v>8</v>
      </c>
      <c r="G114" s="64" t="s">
        <v>0</v>
      </c>
      <c r="H114" s="65" t="s">
        <v>1</v>
      </c>
      <c r="I114" s="66" t="s">
        <v>9</v>
      </c>
      <c r="J114" s="67" t="s">
        <v>22</v>
      </c>
    </row>
    <row r="115" spans="1:10" ht="12.75">
      <c r="A115" s="26" t="s">
        <v>69</v>
      </c>
      <c r="B115" s="37"/>
      <c r="C115" s="38"/>
      <c r="D115" s="38"/>
      <c r="E115" s="38"/>
      <c r="F115" s="54" t="s">
        <v>9</v>
      </c>
      <c r="G115" s="39" t="s">
        <v>4</v>
      </c>
      <c r="H115" s="55" t="s">
        <v>23</v>
      </c>
      <c r="I115" s="40" t="s">
        <v>21</v>
      </c>
      <c r="J115" s="40" t="s">
        <v>5</v>
      </c>
    </row>
    <row r="116" spans="1:10" ht="13.5" thickBot="1">
      <c r="A116" s="41"/>
      <c r="B116" s="36"/>
      <c r="C116" s="36"/>
      <c r="D116" s="36"/>
      <c r="E116" s="34"/>
      <c r="F116" s="46" t="s">
        <v>3</v>
      </c>
      <c r="G116" s="43" t="s">
        <v>10</v>
      </c>
      <c r="H116" s="46" t="s">
        <v>11</v>
      </c>
      <c r="I116" s="44" t="s">
        <v>25</v>
      </c>
      <c r="J116" s="44" t="s">
        <v>2</v>
      </c>
    </row>
    <row r="117" spans="1:10" ht="13.5" thickTop="1">
      <c r="A117" s="107" t="s">
        <v>13</v>
      </c>
      <c r="B117" s="34"/>
      <c r="C117" s="17"/>
      <c r="D117" s="17"/>
      <c r="E117" s="35">
        <f>SUM(F118:F126)</f>
        <v>117500</v>
      </c>
      <c r="F117" s="21"/>
      <c r="G117" s="17"/>
      <c r="H117" s="21"/>
      <c r="I117" s="21"/>
      <c r="J117" s="15"/>
    </row>
    <row r="118" spans="1:10" ht="12.75">
      <c r="A118" s="164" t="s">
        <v>84</v>
      </c>
      <c r="B118" s="165"/>
      <c r="C118" s="99"/>
      <c r="D118" s="99"/>
      <c r="E118" s="159"/>
      <c r="F118" s="117">
        <v>35000</v>
      </c>
      <c r="G118" s="130">
        <f>SUM(F118*0.05)</f>
        <v>1750</v>
      </c>
      <c r="H118" s="131"/>
      <c r="I118" s="117">
        <f>SUM(F118-G118)</f>
        <v>33250</v>
      </c>
      <c r="J118" s="117">
        <f>SUM(I118)</f>
        <v>33250</v>
      </c>
    </row>
    <row r="119" spans="1:10" ht="12.75">
      <c r="A119" s="164" t="s">
        <v>85</v>
      </c>
      <c r="B119" s="165"/>
      <c r="C119" s="99"/>
      <c r="D119" s="99"/>
      <c r="E119" s="159"/>
      <c r="F119" s="117">
        <v>15000</v>
      </c>
      <c r="G119" s="130">
        <f>SUM(F119*0.05)</f>
        <v>750</v>
      </c>
      <c r="H119" s="131"/>
      <c r="I119" s="117">
        <f>SUM(F119-G119)</f>
        <v>14250</v>
      </c>
      <c r="J119" s="117">
        <f>SUM(I119)</f>
        <v>14250</v>
      </c>
    </row>
    <row r="120" spans="1:10" ht="12.75">
      <c r="A120" s="164" t="s">
        <v>82</v>
      </c>
      <c r="B120" s="165"/>
      <c r="C120" s="99"/>
      <c r="D120" s="99"/>
      <c r="E120" s="159"/>
      <c r="F120" s="117">
        <v>50000</v>
      </c>
      <c r="G120" s="170">
        <f>SUM(F120*0.05)</f>
        <v>2500</v>
      </c>
      <c r="H120" s="150">
        <v>0</v>
      </c>
      <c r="I120" s="117">
        <f>SUM(F120-G120-H120)</f>
        <v>47500</v>
      </c>
      <c r="J120" s="117">
        <f>SUM(I120)</f>
        <v>47500</v>
      </c>
    </row>
    <row r="121" spans="1:10" ht="12.75">
      <c r="A121" s="164" t="s">
        <v>83</v>
      </c>
      <c r="E121" s="111"/>
      <c r="F121" s="222"/>
      <c r="G121" s="111"/>
      <c r="H121" s="222"/>
      <c r="I121" s="222"/>
      <c r="J121" s="222"/>
    </row>
    <row r="122" spans="1:10" ht="12.75">
      <c r="A122" s="164" t="s">
        <v>87</v>
      </c>
      <c r="B122" s="165"/>
      <c r="C122" s="99"/>
      <c r="D122" s="99"/>
      <c r="E122" s="159"/>
      <c r="F122" s="117">
        <v>0</v>
      </c>
      <c r="G122" s="170">
        <f>SUM(F122*0.05)</f>
        <v>0</v>
      </c>
      <c r="H122" s="148"/>
      <c r="I122" s="117">
        <f>SUM(F122-G122)</f>
        <v>0</v>
      </c>
      <c r="J122" s="117">
        <f>SUM(I122)</f>
        <v>0</v>
      </c>
    </row>
    <row r="123" spans="1:10" ht="12.75">
      <c r="A123" s="216" t="s">
        <v>113</v>
      </c>
      <c r="B123" s="165"/>
      <c r="C123" s="99"/>
      <c r="D123" s="99"/>
      <c r="E123" s="159"/>
      <c r="F123" s="117">
        <v>17500</v>
      </c>
      <c r="G123" s="170">
        <f>SUM(F123*0.05)</f>
        <v>875</v>
      </c>
      <c r="H123" s="148">
        <v>0</v>
      </c>
      <c r="I123" s="117">
        <f>SUM(F123-G123-H123)</f>
        <v>16625</v>
      </c>
      <c r="J123" s="117">
        <f>SUM(I123)</f>
        <v>16625</v>
      </c>
    </row>
    <row r="124" spans="1:10" ht="12.75">
      <c r="A124" s="216" t="s">
        <v>68</v>
      </c>
      <c r="B124" s="165"/>
      <c r="C124" s="217"/>
      <c r="D124" s="217"/>
      <c r="E124" s="159"/>
      <c r="F124" s="218">
        <v>0</v>
      </c>
      <c r="G124" s="219">
        <f>SUM(F124*0.05)</f>
        <v>0</v>
      </c>
      <c r="H124" s="220"/>
      <c r="I124" s="221">
        <f>SUM(F124-G124)</f>
        <v>0</v>
      </c>
      <c r="J124" s="221">
        <f>SUM(I124)</f>
        <v>0</v>
      </c>
    </row>
    <row r="125" spans="1:10" ht="12.75">
      <c r="A125" s="102"/>
      <c r="B125" s="34"/>
      <c r="C125" s="17"/>
      <c r="D125" s="17"/>
      <c r="E125" s="42"/>
      <c r="F125" s="27">
        <v>0</v>
      </c>
      <c r="G125" s="13">
        <f>SUM(F125*0.05)</f>
        <v>0</v>
      </c>
      <c r="H125" s="16"/>
      <c r="I125" s="15"/>
      <c r="J125" s="15"/>
    </row>
    <row r="126" spans="1:10" ht="12.75">
      <c r="A126" s="106"/>
      <c r="B126" s="34"/>
      <c r="C126" s="17"/>
      <c r="D126" s="17"/>
      <c r="E126" s="42"/>
      <c r="F126" s="27"/>
      <c r="G126" s="13"/>
      <c r="H126" s="16"/>
      <c r="I126" s="15"/>
      <c r="J126" s="15"/>
    </row>
    <row r="127" spans="1:10" ht="12.75">
      <c r="A127" s="99"/>
      <c r="B127" s="34"/>
      <c r="C127" s="17"/>
      <c r="D127" s="17"/>
      <c r="E127" s="42"/>
      <c r="F127" s="27"/>
      <c r="G127" s="13"/>
      <c r="H127" s="16"/>
      <c r="I127" s="15"/>
      <c r="J127" s="15"/>
    </row>
    <row r="128" spans="1:10" ht="12.75">
      <c r="A128" s="71" t="s">
        <v>7</v>
      </c>
      <c r="B128" s="30"/>
      <c r="C128" s="31"/>
      <c r="D128" s="31"/>
      <c r="E128" s="49"/>
      <c r="F128" s="35">
        <f>SUM(F81:F126,F6:F61)</f>
        <v>3008200</v>
      </c>
      <c r="G128" s="35">
        <f>SUM(G6:G126)</f>
        <v>150410</v>
      </c>
      <c r="H128" s="35">
        <f>SUM(H6:H126)</f>
        <v>0</v>
      </c>
      <c r="I128" s="35">
        <f>SUM(I6:I126)</f>
        <v>2857790</v>
      </c>
      <c r="J128" s="72">
        <f>SUM(J6:J126)</f>
        <v>2857790</v>
      </c>
    </row>
    <row r="129" spans="1:10" ht="12.75">
      <c r="A129" s="101"/>
      <c r="B129" s="17"/>
      <c r="C129" s="17"/>
      <c r="D129" s="17"/>
      <c r="E129" s="17"/>
      <c r="F129" s="73"/>
      <c r="G129" s="73"/>
      <c r="H129" s="74"/>
      <c r="I129" s="74"/>
      <c r="J129" s="73"/>
    </row>
    <row r="130" spans="1:10" ht="12.75">
      <c r="A130" s="101"/>
      <c r="B130" s="17"/>
      <c r="C130" s="17"/>
      <c r="D130" s="17"/>
      <c r="E130" s="17"/>
      <c r="F130" s="73"/>
      <c r="G130" s="73"/>
      <c r="H130" s="74"/>
      <c r="I130" s="74"/>
      <c r="J130" s="73"/>
    </row>
    <row r="131" spans="1:10" ht="12.75">
      <c r="A131" s="101"/>
      <c r="B131" s="17"/>
      <c r="C131" s="17"/>
      <c r="D131" s="17"/>
      <c r="E131" s="17"/>
      <c r="F131" s="73"/>
      <c r="G131" s="73"/>
      <c r="H131" s="74"/>
      <c r="I131" s="74"/>
      <c r="J131" s="73"/>
    </row>
    <row r="132" spans="1:10" ht="12.75">
      <c r="A132" s="101"/>
      <c r="B132" s="17"/>
      <c r="C132" s="17"/>
      <c r="D132" s="17"/>
      <c r="E132" s="17"/>
      <c r="F132" s="73"/>
      <c r="G132" s="73"/>
      <c r="H132" s="74"/>
      <c r="I132" s="74"/>
      <c r="J132" s="73"/>
    </row>
    <row r="133" spans="1:10" ht="12.75">
      <c r="A133" s="101"/>
      <c r="B133" s="17"/>
      <c r="C133" s="17"/>
      <c r="D133" s="17"/>
      <c r="E133" s="17"/>
      <c r="F133" s="73"/>
      <c r="G133" s="73"/>
      <c r="H133" s="74"/>
      <c r="I133" s="74"/>
      <c r="J133" s="73"/>
    </row>
    <row r="134" spans="1:10" ht="12.75">
      <c r="A134" s="101"/>
      <c r="B134" s="17"/>
      <c r="C134" s="17"/>
      <c r="D134" s="17"/>
      <c r="E134" s="17"/>
      <c r="F134" s="73"/>
      <c r="G134" s="73"/>
      <c r="H134" s="74"/>
      <c r="I134" s="74"/>
      <c r="J134" s="73"/>
    </row>
    <row r="135" spans="1:10" ht="12.75">
      <c r="A135" s="101"/>
      <c r="B135" s="17"/>
      <c r="C135" s="17"/>
      <c r="D135" s="17"/>
      <c r="E135" s="17"/>
      <c r="F135" s="73"/>
      <c r="G135" s="73"/>
      <c r="H135" s="74"/>
      <c r="I135" s="74"/>
      <c r="J135" s="73"/>
    </row>
    <row r="136" spans="1:10" ht="12.75">
      <c r="A136" s="101"/>
      <c r="B136" s="17"/>
      <c r="C136" s="17"/>
      <c r="D136" s="17"/>
      <c r="E136" s="17"/>
      <c r="F136" s="73"/>
      <c r="G136" s="73"/>
      <c r="H136" s="74"/>
      <c r="I136" s="74"/>
      <c r="J136" s="73"/>
    </row>
    <row r="137" spans="1:10" ht="12.75">
      <c r="A137" s="101"/>
      <c r="B137" s="17"/>
      <c r="C137" s="17"/>
      <c r="D137" s="17"/>
      <c r="E137" s="17"/>
      <c r="F137" s="73"/>
      <c r="G137" s="73"/>
      <c r="H137" s="74"/>
      <c r="I137" s="74"/>
      <c r="J137" s="73"/>
    </row>
    <row r="138" spans="1:10" ht="12.75">
      <c r="A138" s="101"/>
      <c r="B138" s="17"/>
      <c r="C138" s="17"/>
      <c r="D138" s="17"/>
      <c r="E138" s="17"/>
      <c r="F138" s="73"/>
      <c r="G138" s="73"/>
      <c r="H138" s="74"/>
      <c r="I138" s="74"/>
      <c r="J138" s="73"/>
    </row>
    <row r="139" spans="1:10" ht="12.75">
      <c r="A139" s="101"/>
      <c r="B139" s="17"/>
      <c r="C139" s="17"/>
      <c r="D139" s="17"/>
      <c r="E139" s="17"/>
      <c r="F139" s="73"/>
      <c r="G139" s="73"/>
      <c r="H139" s="74"/>
      <c r="I139" s="74"/>
      <c r="J139" s="73"/>
    </row>
    <row r="140" spans="1:10" ht="12.75">
      <c r="A140" s="101"/>
      <c r="B140" s="17"/>
      <c r="C140" s="17"/>
      <c r="D140" s="17"/>
      <c r="E140" s="17"/>
      <c r="F140" s="73"/>
      <c r="G140" s="73"/>
      <c r="H140" s="74"/>
      <c r="I140" s="74"/>
      <c r="J140" s="73"/>
    </row>
    <row r="141" spans="1:10" ht="12.75">
      <c r="A141" s="101"/>
      <c r="B141" s="17"/>
      <c r="C141" s="17"/>
      <c r="D141" s="17"/>
      <c r="E141" s="17"/>
      <c r="F141" s="73"/>
      <c r="G141" s="73"/>
      <c r="H141" s="74"/>
      <c r="I141" s="74"/>
      <c r="J141" s="73"/>
    </row>
    <row r="142" spans="1:10" ht="12.75">
      <c r="A142" s="101"/>
      <c r="B142" s="17"/>
      <c r="C142" s="17"/>
      <c r="D142" s="17"/>
      <c r="E142" s="17"/>
      <c r="F142" s="73"/>
      <c r="G142" s="73"/>
      <c r="H142" s="74"/>
      <c r="I142" s="74"/>
      <c r="J142" s="73"/>
    </row>
    <row r="143" spans="1:10" ht="12.75">
      <c r="A143" s="101"/>
      <c r="B143" s="17"/>
      <c r="C143" s="17"/>
      <c r="D143" s="17"/>
      <c r="E143" s="17"/>
      <c r="F143" s="73"/>
      <c r="G143" s="73"/>
      <c r="H143" s="74"/>
      <c r="I143" s="74"/>
      <c r="J143" s="73"/>
    </row>
    <row r="144" spans="1:10" ht="12.75">
      <c r="A144" s="101"/>
      <c r="B144" s="17"/>
      <c r="C144" s="17"/>
      <c r="D144" s="17"/>
      <c r="E144" s="17"/>
      <c r="F144" s="73"/>
      <c r="G144" s="73"/>
      <c r="H144" s="74"/>
      <c r="I144" s="74"/>
      <c r="J144" s="73"/>
    </row>
    <row r="145" spans="1:10" ht="12.75">
      <c r="A145" s="101"/>
      <c r="B145" s="17"/>
      <c r="C145" s="17"/>
      <c r="D145" s="17"/>
      <c r="E145" s="17"/>
      <c r="F145" s="73"/>
      <c r="G145" s="73"/>
      <c r="H145" s="74"/>
      <c r="I145" s="74"/>
      <c r="J145" s="73"/>
    </row>
    <row r="146" spans="1:10" ht="12.75">
      <c r="A146" s="101"/>
      <c r="B146" s="17"/>
      <c r="C146" s="17"/>
      <c r="D146" s="17"/>
      <c r="E146" s="17"/>
      <c r="F146" s="73"/>
      <c r="G146" s="73"/>
      <c r="H146" s="74"/>
      <c r="I146" s="74"/>
      <c r="J146" s="73"/>
    </row>
    <row r="147" spans="1:10" ht="12.75">
      <c r="A147" s="101"/>
      <c r="B147" s="17"/>
      <c r="C147" s="17"/>
      <c r="D147" s="17"/>
      <c r="E147" s="17"/>
      <c r="F147" s="73"/>
      <c r="G147" s="73"/>
      <c r="H147" s="74"/>
      <c r="I147" s="74"/>
      <c r="J147" s="73"/>
    </row>
    <row r="148" spans="1:10" ht="12.75">
      <c r="A148" s="101"/>
      <c r="B148" s="17"/>
      <c r="C148" s="17"/>
      <c r="D148" s="17"/>
      <c r="E148" s="17"/>
      <c r="F148" s="73"/>
      <c r="G148" s="73"/>
      <c r="H148" s="74"/>
      <c r="I148" s="74"/>
      <c r="J148" s="73"/>
    </row>
    <row r="149" spans="1:10" ht="12.75">
      <c r="A149" s="93" t="s">
        <v>70</v>
      </c>
      <c r="B149" s="61"/>
      <c r="C149" s="61"/>
      <c r="D149" s="61"/>
      <c r="E149" s="61"/>
      <c r="F149" s="56" t="s">
        <v>8</v>
      </c>
      <c r="G149" s="47" t="s">
        <v>36</v>
      </c>
      <c r="H149" s="56" t="s">
        <v>1</v>
      </c>
      <c r="I149" s="65" t="s">
        <v>9</v>
      </c>
      <c r="J149" s="57" t="s">
        <v>22</v>
      </c>
    </row>
    <row r="150" spans="1:10" ht="12.75">
      <c r="A150" s="91"/>
      <c r="B150" s="38"/>
      <c r="C150" s="38"/>
      <c r="D150" s="38"/>
      <c r="E150" s="38"/>
      <c r="F150" s="55" t="s">
        <v>35</v>
      </c>
      <c r="G150" s="39" t="s">
        <v>37</v>
      </c>
      <c r="H150" s="55" t="s">
        <v>38</v>
      </c>
      <c r="I150" s="54" t="s">
        <v>2</v>
      </c>
      <c r="J150" s="37" t="s">
        <v>5</v>
      </c>
    </row>
    <row r="151" spans="1:10" ht="13.5" thickBot="1">
      <c r="A151" s="19"/>
      <c r="B151" s="34"/>
      <c r="C151" s="34"/>
      <c r="D151" s="34"/>
      <c r="E151" s="34"/>
      <c r="F151" s="46" t="s">
        <v>3</v>
      </c>
      <c r="G151" s="46" t="s">
        <v>10</v>
      </c>
      <c r="H151" s="46" t="s">
        <v>11</v>
      </c>
      <c r="I151" s="90" t="s">
        <v>25</v>
      </c>
      <c r="J151" s="75" t="s">
        <v>2</v>
      </c>
    </row>
    <row r="152" spans="1:10" ht="13.5" thickTop="1">
      <c r="A152" s="19"/>
      <c r="B152" s="34"/>
      <c r="C152" s="34"/>
      <c r="D152" s="34"/>
      <c r="E152" s="36"/>
      <c r="F152" s="39"/>
      <c r="G152" s="39"/>
      <c r="H152" s="55"/>
      <c r="I152" s="40"/>
      <c r="J152" s="37"/>
    </row>
    <row r="153" spans="1:10" ht="12.75">
      <c r="A153" s="16" t="s">
        <v>39</v>
      </c>
      <c r="B153" s="12"/>
      <c r="C153" s="12"/>
      <c r="D153" s="12"/>
      <c r="E153" s="77">
        <f>SUM(F154:F157)</f>
        <v>375000</v>
      </c>
      <c r="F153" s="86"/>
      <c r="G153" s="14"/>
      <c r="H153" s="14"/>
      <c r="I153" s="15"/>
      <c r="J153" s="78"/>
    </row>
    <row r="154" spans="1:10" ht="12.75">
      <c r="A154" s="108" t="s">
        <v>64</v>
      </c>
      <c r="B154" s="12"/>
      <c r="C154" s="12"/>
      <c r="D154" s="12"/>
      <c r="E154" s="79"/>
      <c r="F154" s="86">
        <v>50000</v>
      </c>
      <c r="G154" s="14"/>
      <c r="H154" s="14"/>
      <c r="I154" s="15">
        <f>SUM(F154-G154)</f>
        <v>50000</v>
      </c>
      <c r="J154" s="78"/>
    </row>
    <row r="155" spans="1:10" ht="12.75">
      <c r="A155" s="108" t="s">
        <v>89</v>
      </c>
      <c r="B155" s="12"/>
      <c r="C155" s="12"/>
      <c r="D155" s="12"/>
      <c r="E155" s="79"/>
      <c r="F155" s="86">
        <v>225000</v>
      </c>
      <c r="G155" s="14"/>
      <c r="H155" s="14"/>
      <c r="I155" s="15">
        <f>SUM(F155)</f>
        <v>225000</v>
      </c>
      <c r="J155" s="78"/>
    </row>
    <row r="156" spans="1:10" ht="12.75">
      <c r="A156" s="108" t="s">
        <v>65</v>
      </c>
      <c r="B156" s="12"/>
      <c r="C156" s="12"/>
      <c r="D156" s="12"/>
      <c r="E156" s="79"/>
      <c r="F156" s="110"/>
      <c r="G156" s="14"/>
      <c r="H156" s="14"/>
      <c r="I156" s="15">
        <f>SUM(F156-G156)</f>
        <v>0</v>
      </c>
      <c r="J156" s="78"/>
    </row>
    <row r="157" spans="1:10" ht="12.75">
      <c r="A157" s="108" t="s">
        <v>91</v>
      </c>
      <c r="B157" s="12"/>
      <c r="C157" s="12"/>
      <c r="D157" s="12"/>
      <c r="E157" s="79"/>
      <c r="F157" s="86">
        <v>100000</v>
      </c>
      <c r="G157" s="14"/>
      <c r="H157" s="14"/>
      <c r="I157" s="15">
        <f>SUM(F157)</f>
        <v>100000</v>
      </c>
      <c r="J157" s="78"/>
    </row>
    <row r="158" spans="1:10" ht="12.75">
      <c r="A158" s="50"/>
      <c r="B158" s="31"/>
      <c r="C158" s="31"/>
      <c r="D158" s="31"/>
      <c r="E158" s="79"/>
      <c r="F158" s="87"/>
      <c r="G158" s="32"/>
      <c r="H158" s="32"/>
      <c r="I158" s="27"/>
      <c r="J158" s="80"/>
    </row>
    <row r="159" spans="1:10" ht="12.75">
      <c r="A159" s="30" t="s">
        <v>40</v>
      </c>
      <c r="B159" s="31"/>
      <c r="C159" s="31"/>
      <c r="D159" s="31"/>
      <c r="E159" s="49">
        <f>SUM(F160:F172)</f>
        <v>674500</v>
      </c>
      <c r="F159" s="87"/>
      <c r="G159" s="32"/>
      <c r="H159" s="32"/>
      <c r="I159" s="27"/>
      <c r="J159" s="80"/>
    </row>
    <row r="160" spans="1:10" ht="12.75">
      <c r="A160" s="109" t="s">
        <v>61</v>
      </c>
      <c r="B160" s="31"/>
      <c r="C160" s="31"/>
      <c r="D160" s="31"/>
      <c r="E160" s="79"/>
      <c r="F160" s="87">
        <v>0</v>
      </c>
      <c r="G160" s="32"/>
      <c r="H160" s="32"/>
      <c r="I160" s="27">
        <f aca="true" t="shared" si="3" ref="I160:I171">SUM(F160)</f>
        <v>0</v>
      </c>
      <c r="J160" s="80"/>
    </row>
    <row r="161" spans="1:10" ht="12.75">
      <c r="A161" s="109" t="s">
        <v>92</v>
      </c>
      <c r="B161" s="31"/>
      <c r="C161" s="31"/>
      <c r="D161" s="31"/>
      <c r="E161" s="79"/>
      <c r="F161" s="87">
        <v>30000</v>
      </c>
      <c r="G161" s="32"/>
      <c r="H161" s="32"/>
      <c r="I161" s="27">
        <f t="shared" si="3"/>
        <v>30000</v>
      </c>
      <c r="J161" s="80"/>
    </row>
    <row r="162" spans="1:10" ht="12.75">
      <c r="A162" s="109" t="s">
        <v>93</v>
      </c>
      <c r="B162" s="31"/>
      <c r="C162" s="31"/>
      <c r="D162" s="31"/>
      <c r="E162" s="79"/>
      <c r="F162" s="87">
        <v>160000</v>
      </c>
      <c r="G162" s="32"/>
      <c r="H162" s="32"/>
      <c r="I162" s="27">
        <f t="shared" si="3"/>
        <v>160000</v>
      </c>
      <c r="J162" s="80"/>
    </row>
    <row r="163" spans="1:10" ht="12.75">
      <c r="A163" s="109" t="s">
        <v>62</v>
      </c>
      <c r="B163" s="31"/>
      <c r="C163" s="31"/>
      <c r="D163" s="31"/>
      <c r="E163" s="79"/>
      <c r="F163" s="87">
        <v>35000</v>
      </c>
      <c r="G163" s="32"/>
      <c r="H163" s="32"/>
      <c r="I163" s="27">
        <f t="shared" si="3"/>
        <v>35000</v>
      </c>
      <c r="J163" s="80"/>
    </row>
    <row r="164" spans="1:10" ht="12.75">
      <c r="A164" s="109" t="s">
        <v>63</v>
      </c>
      <c r="B164" s="31"/>
      <c r="C164" s="31"/>
      <c r="D164" s="31"/>
      <c r="E164" s="79"/>
      <c r="F164" s="87">
        <v>9000</v>
      </c>
      <c r="G164" s="32"/>
      <c r="H164" s="32"/>
      <c r="I164" s="27">
        <f t="shared" si="3"/>
        <v>9000</v>
      </c>
      <c r="J164" s="80"/>
    </row>
    <row r="165" spans="1:10" ht="12.75">
      <c r="A165" s="109" t="s">
        <v>67</v>
      </c>
      <c r="B165" s="31"/>
      <c r="C165" s="31"/>
      <c r="D165" s="31"/>
      <c r="E165" s="79"/>
      <c r="F165" s="87">
        <v>42500</v>
      </c>
      <c r="G165" s="32"/>
      <c r="H165" s="32"/>
      <c r="I165" s="27">
        <f t="shared" si="3"/>
        <v>42500</v>
      </c>
      <c r="J165" s="80"/>
    </row>
    <row r="166" spans="1:10" ht="12.75">
      <c r="A166" s="109" t="s">
        <v>94</v>
      </c>
      <c r="B166" s="31"/>
      <c r="C166" s="31"/>
      <c r="D166" s="31"/>
      <c r="E166" s="79"/>
      <c r="F166" s="87">
        <v>10000</v>
      </c>
      <c r="G166" s="32"/>
      <c r="H166" s="32"/>
      <c r="I166" s="27">
        <f t="shared" si="3"/>
        <v>10000</v>
      </c>
      <c r="J166" s="80"/>
    </row>
    <row r="167" spans="1:10" ht="12.75">
      <c r="A167" s="109" t="s">
        <v>95</v>
      </c>
      <c r="B167" s="31"/>
      <c r="C167" s="31"/>
      <c r="D167" s="31"/>
      <c r="E167" s="79"/>
      <c r="F167" s="87">
        <v>28000</v>
      </c>
      <c r="G167" s="32"/>
      <c r="H167" s="32"/>
      <c r="I167" s="27">
        <f t="shared" si="3"/>
        <v>28000</v>
      </c>
      <c r="J167" s="80"/>
    </row>
    <row r="168" spans="1:10" ht="12.75">
      <c r="A168" s="109" t="s">
        <v>96</v>
      </c>
      <c r="B168" s="31"/>
      <c r="C168" s="31"/>
      <c r="D168" s="31"/>
      <c r="E168" s="79"/>
      <c r="F168" s="87">
        <v>70000</v>
      </c>
      <c r="G168" s="32"/>
      <c r="H168" s="32"/>
      <c r="I168" s="27">
        <f t="shared" si="3"/>
        <v>70000</v>
      </c>
      <c r="J168" s="80"/>
    </row>
    <row r="169" spans="1:10" ht="12.75">
      <c r="A169" s="109" t="s">
        <v>97</v>
      </c>
      <c r="B169" s="31"/>
      <c r="C169" s="31"/>
      <c r="D169" s="31"/>
      <c r="E169" s="79"/>
      <c r="F169" s="87">
        <v>200000</v>
      </c>
      <c r="G169" s="32"/>
      <c r="H169" s="32"/>
      <c r="I169" s="27">
        <f t="shared" si="3"/>
        <v>200000</v>
      </c>
      <c r="J169" s="80"/>
    </row>
    <row r="170" spans="1:10" ht="12.75">
      <c r="A170" s="109" t="s">
        <v>98</v>
      </c>
      <c r="B170" s="31"/>
      <c r="C170" s="31"/>
      <c r="D170" s="31"/>
      <c r="E170" s="79"/>
      <c r="F170" s="87">
        <v>80000</v>
      </c>
      <c r="G170" s="32"/>
      <c r="H170" s="32"/>
      <c r="I170" s="27">
        <f t="shared" si="3"/>
        <v>80000</v>
      </c>
      <c r="J170" s="80"/>
    </row>
    <row r="171" spans="1:10" ht="12.75">
      <c r="A171" s="109" t="s">
        <v>99</v>
      </c>
      <c r="B171" s="31"/>
      <c r="C171" s="31"/>
      <c r="D171" s="31"/>
      <c r="E171" s="79"/>
      <c r="F171" s="87">
        <v>10000</v>
      </c>
      <c r="G171" s="32"/>
      <c r="H171" s="32"/>
      <c r="I171" s="27">
        <f t="shared" si="3"/>
        <v>10000</v>
      </c>
      <c r="J171" s="80"/>
    </row>
    <row r="172" spans="1:10" ht="12.75">
      <c r="A172" s="30"/>
      <c r="B172" s="31"/>
      <c r="C172" s="31"/>
      <c r="D172" s="31"/>
      <c r="E172" s="79"/>
      <c r="F172" s="87"/>
      <c r="G172" s="32"/>
      <c r="H172" s="32"/>
      <c r="I172" s="27"/>
      <c r="J172" s="80"/>
    </row>
    <row r="173" spans="1:10" ht="12.75">
      <c r="A173" s="30" t="s">
        <v>41</v>
      </c>
      <c r="B173" s="31"/>
      <c r="C173" s="31"/>
      <c r="D173" s="31"/>
      <c r="E173" s="49">
        <f>SUM(F174+F175)</f>
        <v>460000</v>
      </c>
      <c r="F173" s="87"/>
      <c r="G173" s="32"/>
      <c r="H173" s="32"/>
      <c r="I173" s="27"/>
      <c r="J173" s="81"/>
    </row>
    <row r="174" spans="1:10" ht="12.75">
      <c r="A174" s="109" t="s">
        <v>55</v>
      </c>
      <c r="B174" s="31"/>
      <c r="C174" s="31"/>
      <c r="D174" s="31"/>
      <c r="E174" s="79"/>
      <c r="F174" s="87">
        <v>400000</v>
      </c>
      <c r="G174" s="32"/>
      <c r="H174" s="32"/>
      <c r="I174" s="27">
        <f>SUM(F174)</f>
        <v>400000</v>
      </c>
      <c r="J174" s="81"/>
    </row>
    <row r="175" spans="1:10" ht="12.75">
      <c r="A175" s="109" t="s">
        <v>88</v>
      </c>
      <c r="B175" s="31"/>
      <c r="C175" s="31"/>
      <c r="D175" s="31"/>
      <c r="E175" s="79"/>
      <c r="F175" s="87">
        <v>60000</v>
      </c>
      <c r="G175" s="32"/>
      <c r="H175" s="32"/>
      <c r="I175" s="27">
        <f>SUM(F175)</f>
        <v>60000</v>
      </c>
      <c r="J175" s="81"/>
    </row>
    <row r="176" spans="1:10" ht="12.75">
      <c r="A176" s="30"/>
      <c r="B176" s="31"/>
      <c r="C176" s="31"/>
      <c r="D176" s="31"/>
      <c r="E176" s="31"/>
      <c r="F176" s="87"/>
      <c r="G176" s="32"/>
      <c r="H176" s="32"/>
      <c r="I176" s="27"/>
      <c r="J176" s="80"/>
    </row>
    <row r="177" spans="1:10" ht="12.75">
      <c r="A177" s="30" t="s">
        <v>42</v>
      </c>
      <c r="B177" s="31"/>
      <c r="C177" s="31"/>
      <c r="D177" s="31"/>
      <c r="E177" s="49">
        <f>SUM(F178:F183)</f>
        <v>300000</v>
      </c>
      <c r="F177" s="89"/>
      <c r="G177" s="84"/>
      <c r="H177" s="84"/>
      <c r="I177" s="72"/>
      <c r="J177" s="85"/>
    </row>
    <row r="178" spans="1:10" ht="12.75">
      <c r="A178" s="109" t="s">
        <v>60</v>
      </c>
      <c r="B178" s="82"/>
      <c r="C178" s="82"/>
      <c r="D178" s="82"/>
      <c r="E178" s="82"/>
      <c r="F178" s="88">
        <v>0</v>
      </c>
      <c r="G178" s="83"/>
      <c r="H178" s="83"/>
      <c r="I178" s="58">
        <f>SUM(F178-G178)</f>
        <v>0</v>
      </c>
      <c r="J178" s="80"/>
    </row>
    <row r="179" spans="1:10" ht="12.75">
      <c r="A179" s="109" t="s">
        <v>59</v>
      </c>
      <c r="B179" s="82"/>
      <c r="C179" s="82"/>
      <c r="D179" s="82"/>
      <c r="E179" s="82"/>
      <c r="F179" s="88">
        <v>0</v>
      </c>
      <c r="G179" s="83"/>
      <c r="H179" s="83"/>
      <c r="I179" s="58">
        <f aca="true" t="shared" si="4" ref="I179:I185">SUM(F179)</f>
        <v>0</v>
      </c>
      <c r="J179" s="80"/>
    </row>
    <row r="180" spans="1:10" ht="12.75">
      <c r="A180" s="109" t="s">
        <v>57</v>
      </c>
      <c r="B180" s="82"/>
      <c r="C180" s="82"/>
      <c r="D180" s="82"/>
      <c r="E180" s="82"/>
      <c r="F180" s="88">
        <v>0</v>
      </c>
      <c r="G180" s="83"/>
      <c r="H180" s="83"/>
      <c r="I180" s="58">
        <f t="shared" si="4"/>
        <v>0</v>
      </c>
      <c r="J180" s="80"/>
    </row>
    <row r="181" spans="1:10" ht="12.75">
      <c r="A181" s="109" t="s">
        <v>58</v>
      </c>
      <c r="B181" s="82"/>
      <c r="C181" s="82"/>
      <c r="D181" s="82"/>
      <c r="E181" s="82"/>
      <c r="F181" s="88">
        <v>100000</v>
      </c>
      <c r="G181" s="83"/>
      <c r="H181" s="83"/>
      <c r="I181" s="58">
        <f t="shared" si="4"/>
        <v>100000</v>
      </c>
      <c r="J181" s="80"/>
    </row>
    <row r="182" spans="1:10" ht="12.75">
      <c r="A182" s="109" t="s">
        <v>66</v>
      </c>
      <c r="B182" s="82"/>
      <c r="C182" s="82"/>
      <c r="D182" s="82"/>
      <c r="E182" s="82"/>
      <c r="F182" s="88">
        <v>0</v>
      </c>
      <c r="G182" s="83"/>
      <c r="H182" s="83"/>
      <c r="I182" s="58">
        <f t="shared" si="4"/>
        <v>0</v>
      </c>
      <c r="J182" s="80"/>
    </row>
    <row r="183" spans="1:10" ht="12.75">
      <c r="A183" s="109" t="s">
        <v>90</v>
      </c>
      <c r="B183" s="82"/>
      <c r="C183" s="82"/>
      <c r="D183" s="82"/>
      <c r="E183" s="82"/>
      <c r="F183" s="88">
        <v>200000</v>
      </c>
      <c r="G183" s="83"/>
      <c r="H183" s="83"/>
      <c r="I183" s="58">
        <f t="shared" si="4"/>
        <v>200000</v>
      </c>
      <c r="J183" s="80"/>
    </row>
    <row r="184" spans="1:10" ht="12.75">
      <c r="A184" s="109" t="s">
        <v>100</v>
      </c>
      <c r="B184" s="82"/>
      <c r="C184" s="82"/>
      <c r="D184" s="82"/>
      <c r="E184" s="82"/>
      <c r="F184" s="88">
        <v>10000</v>
      </c>
      <c r="G184" s="83"/>
      <c r="H184" s="83"/>
      <c r="I184" s="58">
        <f t="shared" si="4"/>
        <v>10000</v>
      </c>
      <c r="J184" s="80"/>
    </row>
    <row r="185" spans="1:10" ht="12.75">
      <c r="A185" s="109" t="s">
        <v>101</v>
      </c>
      <c r="B185" s="82"/>
      <c r="C185" s="82"/>
      <c r="D185" s="82"/>
      <c r="E185" s="82"/>
      <c r="F185" s="88">
        <v>10000</v>
      </c>
      <c r="G185" s="83"/>
      <c r="H185" s="83"/>
      <c r="I185" s="58">
        <f t="shared" si="4"/>
        <v>10000</v>
      </c>
      <c r="J185" s="80"/>
    </row>
    <row r="186" spans="1:10" ht="12.75">
      <c r="A186" s="30"/>
      <c r="B186" s="82"/>
      <c r="C186" s="82"/>
      <c r="D186" s="82"/>
      <c r="E186" s="49"/>
      <c r="F186" s="88"/>
      <c r="G186" s="83"/>
      <c r="H186" s="83"/>
      <c r="I186" s="58"/>
      <c r="J186" s="80"/>
    </row>
    <row r="187" spans="1:10" ht="12.75">
      <c r="A187" s="30" t="s">
        <v>43</v>
      </c>
      <c r="B187" s="82"/>
      <c r="C187" s="82"/>
      <c r="D187" s="82"/>
      <c r="E187" s="82"/>
      <c r="F187" s="88">
        <v>0</v>
      </c>
      <c r="G187" s="83"/>
      <c r="H187" s="83"/>
      <c r="I187" s="58">
        <v>0</v>
      </c>
      <c r="J187" s="80"/>
    </row>
    <row r="188" spans="1:10" ht="12.75">
      <c r="A188" s="109"/>
      <c r="B188" s="82"/>
      <c r="C188" s="82"/>
      <c r="D188" s="82"/>
      <c r="E188" s="82"/>
      <c r="F188" s="88"/>
      <c r="G188" s="83"/>
      <c r="H188" s="83"/>
      <c r="I188" s="58"/>
      <c r="J188" s="80"/>
    </row>
    <row r="189" spans="1:10" ht="12.75">
      <c r="A189" s="92"/>
      <c r="B189" s="82"/>
      <c r="C189" s="82"/>
      <c r="D189" s="82"/>
      <c r="E189" s="49">
        <v>100000</v>
      </c>
      <c r="F189" s="88"/>
      <c r="G189" s="83"/>
      <c r="H189" s="83"/>
      <c r="I189" s="58"/>
      <c r="J189" s="80"/>
    </row>
    <row r="190" spans="1:10" ht="12.75">
      <c r="A190" s="30" t="s">
        <v>44</v>
      </c>
      <c r="E190" s="111"/>
      <c r="F190" s="112">
        <v>100000</v>
      </c>
      <c r="G190" s="58"/>
      <c r="H190" s="58"/>
      <c r="I190" s="58">
        <f>SUM(F190)</f>
        <v>100000</v>
      </c>
      <c r="J190" s="58"/>
    </row>
    <row r="191" spans="1:10" ht="12.75">
      <c r="A191" s="3"/>
      <c r="F191" s="11">
        <f>SUM(F153:F190)</f>
        <v>1929500</v>
      </c>
      <c r="G191" s="4">
        <f>SUM(G153:G190)</f>
        <v>0</v>
      </c>
      <c r="H191" s="4">
        <f>SUM(H160:H190)</f>
        <v>0</v>
      </c>
      <c r="I191" s="7">
        <f>SUM(I153:I190)</f>
        <v>1929500</v>
      </c>
      <c r="J191" s="76">
        <f>SUM(J160:J190)</f>
        <v>0</v>
      </c>
    </row>
    <row r="192" spans="1:10" ht="12.75">
      <c r="A192" s="19" t="s">
        <v>45</v>
      </c>
      <c r="F192" s="3"/>
      <c r="G192" s="3"/>
      <c r="H192" s="3"/>
      <c r="I192" s="8"/>
      <c r="J192" s="76"/>
    </row>
    <row r="193" spans="1:10" ht="12.75">
      <c r="A193" s="6"/>
      <c r="B193" s="1"/>
      <c r="C193" s="1"/>
      <c r="D193" s="1"/>
      <c r="E193" s="1"/>
      <c r="F193" s="6"/>
      <c r="G193" s="6"/>
      <c r="H193" s="6"/>
      <c r="I193" s="94"/>
      <c r="J193" s="95"/>
    </row>
    <row r="194" spans="1:10" ht="12.75">
      <c r="A194" s="17"/>
      <c r="B194" s="2"/>
      <c r="C194" s="2"/>
      <c r="D194" s="2"/>
      <c r="E194" s="2"/>
      <c r="F194" s="100"/>
      <c r="G194" s="98"/>
      <c r="H194" s="98"/>
      <c r="I194" s="98"/>
      <c r="J194" s="98"/>
    </row>
    <row r="195" spans="1:10" ht="12.75">
      <c r="A195" s="17"/>
      <c r="B195" s="2"/>
      <c r="C195" s="2"/>
      <c r="D195" s="2"/>
      <c r="E195" s="2"/>
      <c r="F195" s="100"/>
      <c r="G195" s="98"/>
      <c r="H195" s="98"/>
      <c r="I195" s="98"/>
      <c r="J195" s="98"/>
    </row>
    <row r="196" spans="1:10" ht="12.75">
      <c r="A196" s="2"/>
      <c r="B196" s="2"/>
      <c r="C196" s="2"/>
      <c r="D196" s="2"/>
      <c r="E196" s="2"/>
      <c r="F196" s="100"/>
      <c r="G196" s="98"/>
      <c r="H196" s="98"/>
      <c r="I196" s="98"/>
      <c r="J196" s="98"/>
    </row>
    <row r="197" spans="1:10" ht="12.75">
      <c r="A197" s="17"/>
      <c r="B197" s="2"/>
      <c r="C197" s="2"/>
      <c r="D197" s="2"/>
      <c r="E197" s="2"/>
      <c r="F197" s="100"/>
      <c r="G197" s="98"/>
      <c r="H197" s="98"/>
      <c r="I197" s="98"/>
      <c r="J197" s="98"/>
    </row>
    <row r="198" spans="1:10" ht="12.75">
      <c r="A198" s="2"/>
      <c r="B198" s="2"/>
      <c r="C198" s="2"/>
      <c r="D198" s="2"/>
      <c r="E198" s="2"/>
      <c r="F198" s="100"/>
      <c r="G198" s="98"/>
      <c r="H198" s="98"/>
      <c r="I198" s="98"/>
      <c r="J198" s="98"/>
    </row>
    <row r="199" spans="1:10" ht="12.75">
      <c r="A199" s="17"/>
      <c r="B199" s="2"/>
      <c r="C199" s="2"/>
      <c r="D199" s="2"/>
      <c r="E199" s="2"/>
      <c r="F199" s="100"/>
      <c r="G199" s="98"/>
      <c r="H199" s="98"/>
      <c r="I199" s="98"/>
      <c r="J199" s="98"/>
    </row>
    <row r="200" spans="1:10" ht="12.75">
      <c r="A200" s="2"/>
      <c r="B200" s="2"/>
      <c r="C200" s="2"/>
      <c r="D200" s="2"/>
      <c r="E200" s="2"/>
      <c r="F200" s="100"/>
      <c r="G200" s="98"/>
      <c r="H200" s="98"/>
      <c r="I200" s="98"/>
      <c r="J200" s="98"/>
    </row>
    <row r="201" spans="1:10" ht="12.75">
      <c r="A201" s="34"/>
      <c r="B201" s="2"/>
      <c r="C201" s="2"/>
      <c r="D201" s="2"/>
      <c r="E201" s="2"/>
      <c r="F201" s="2"/>
      <c r="G201" s="2"/>
      <c r="H201" s="2"/>
      <c r="I201" s="2"/>
      <c r="J201" s="98"/>
    </row>
    <row r="202" spans="1:10" ht="12.7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2.75">
      <c r="A203" s="2"/>
      <c r="J203" s="2"/>
    </row>
    <row r="204" ht="12.75">
      <c r="J204" s="2"/>
    </row>
    <row r="205" ht="12.75">
      <c r="J205" s="2"/>
    </row>
    <row r="206" ht="12.75">
      <c r="J206" s="2"/>
    </row>
    <row r="207" ht="12.75">
      <c r="J207" s="2"/>
    </row>
    <row r="208" ht="12.75">
      <c r="J208" s="2"/>
    </row>
    <row r="209" ht="12.75">
      <c r="J209" s="2"/>
    </row>
    <row r="210" ht="12.75">
      <c r="J210" s="2"/>
    </row>
    <row r="211" ht="12.75">
      <c r="J211" s="2"/>
    </row>
    <row r="212" ht="12.75">
      <c r="J212" s="2"/>
    </row>
    <row r="213" ht="12.75">
      <c r="J213" s="2"/>
    </row>
    <row r="214" ht="12.75">
      <c r="J214" s="2"/>
    </row>
    <row r="215" ht="12.75">
      <c r="J215" s="2"/>
    </row>
    <row r="216" ht="12.75">
      <c r="J216" s="2"/>
    </row>
    <row r="217" ht="12.75">
      <c r="J217" s="2"/>
    </row>
    <row r="218" ht="12.75">
      <c r="J218" s="2"/>
    </row>
    <row r="219" ht="12.75">
      <c r="J219" s="2"/>
    </row>
    <row r="220" ht="12.75">
      <c r="J220" s="2"/>
    </row>
    <row r="221" ht="12.75">
      <c r="J221" s="2"/>
    </row>
    <row r="222" ht="12.75">
      <c r="J222" s="2"/>
    </row>
    <row r="223" ht="12.75">
      <c r="J223" s="2"/>
    </row>
    <row r="224" ht="12.75">
      <c r="J224" s="2"/>
    </row>
    <row r="225" ht="12.75">
      <c r="J225" s="2"/>
    </row>
    <row r="226" ht="12.75">
      <c r="J226" s="2"/>
    </row>
    <row r="227" ht="12.75">
      <c r="J227" s="2"/>
    </row>
    <row r="228" ht="12.75">
      <c r="J228" s="2"/>
    </row>
    <row r="229" ht="12.75">
      <c r="J229" s="2"/>
    </row>
    <row r="230" ht="12.75">
      <c r="J230" s="2"/>
    </row>
    <row r="231" ht="12.75">
      <c r="J231" s="2"/>
    </row>
    <row r="232" ht="12.75">
      <c r="J232" s="2"/>
    </row>
    <row r="233" ht="12.75">
      <c r="J233" s="2"/>
    </row>
    <row r="234" ht="12.75">
      <c r="J234" s="2"/>
    </row>
    <row r="235" ht="12.75">
      <c r="J235" s="2"/>
    </row>
    <row r="236" ht="12.75">
      <c r="J236" s="2"/>
    </row>
    <row r="237" ht="12.75">
      <c r="J237" s="2"/>
    </row>
    <row r="238" ht="12.75">
      <c r="J238" s="2"/>
    </row>
    <row r="239" ht="12.75">
      <c r="J239" s="2"/>
    </row>
    <row r="240" ht="12.75">
      <c r="J240" s="2"/>
    </row>
    <row r="241" ht="12.75">
      <c r="J241" s="2"/>
    </row>
    <row r="242" ht="12.75">
      <c r="J242" s="2"/>
    </row>
    <row r="243" ht="12.75">
      <c r="J243" s="2"/>
    </row>
    <row r="244" ht="12.75">
      <c r="J244" s="2"/>
    </row>
    <row r="245" ht="12.75">
      <c r="J245" s="2"/>
    </row>
    <row r="246" ht="12.75">
      <c r="J246" s="2"/>
    </row>
    <row r="247" ht="12.75">
      <c r="J247" s="2"/>
    </row>
    <row r="248" ht="12.75">
      <c r="J248" s="2"/>
    </row>
    <row r="249" ht="12.75">
      <c r="J249" s="2"/>
    </row>
    <row r="250" ht="12.75">
      <c r="J250" s="2"/>
    </row>
    <row r="251" ht="12.75">
      <c r="J251" s="2"/>
    </row>
    <row r="252" ht="12.75">
      <c r="J252" s="2"/>
    </row>
    <row r="253" ht="12.75">
      <c r="J253" s="2"/>
    </row>
    <row r="254" ht="12.75">
      <c r="J254" s="2"/>
    </row>
    <row r="255" ht="12.75">
      <c r="J255" s="2"/>
    </row>
    <row r="256" ht="12.75">
      <c r="J256" s="2"/>
    </row>
    <row r="257" ht="12.75">
      <c r="J257" s="2"/>
    </row>
    <row r="258" ht="12.75">
      <c r="J258" s="2"/>
    </row>
    <row r="259" ht="12.75">
      <c r="J259" s="2"/>
    </row>
    <row r="260" ht="12.75">
      <c r="J260" s="2"/>
    </row>
    <row r="261" ht="12.75">
      <c r="J261" s="2"/>
    </row>
    <row r="262" ht="12.75">
      <c r="J262" s="2"/>
    </row>
    <row r="263" ht="12.75">
      <c r="J263" s="2"/>
    </row>
    <row r="264" ht="12.75">
      <c r="J264" s="2"/>
    </row>
    <row r="265" ht="12.75">
      <c r="J265" s="2"/>
    </row>
    <row r="266" ht="12.75">
      <c r="J266" s="2"/>
    </row>
    <row r="267" ht="12.75">
      <c r="J267" s="2"/>
    </row>
    <row r="268" ht="12.75">
      <c r="J268" s="2"/>
    </row>
    <row r="269" ht="12.75">
      <c r="J269" s="2"/>
    </row>
    <row r="270" ht="12.75">
      <c r="J270" s="2"/>
    </row>
    <row r="271" ht="12.75">
      <c r="J271" s="2"/>
    </row>
    <row r="272" ht="12.75">
      <c r="J272" s="2"/>
    </row>
    <row r="273" ht="12.75">
      <c r="J273" s="2"/>
    </row>
    <row r="274" ht="12.75">
      <c r="J274" s="2"/>
    </row>
    <row r="275" ht="12.75">
      <c r="J275" s="2"/>
    </row>
    <row r="276" ht="12.75">
      <c r="J276" s="2"/>
    </row>
    <row r="277" ht="12.75">
      <c r="J277" s="2"/>
    </row>
    <row r="278" ht="12.75">
      <c r="J278" s="2"/>
    </row>
    <row r="279" ht="12.75">
      <c r="J279" s="2"/>
    </row>
    <row r="280" ht="12.75">
      <c r="J280" s="2"/>
    </row>
    <row r="281" ht="12.75">
      <c r="J281" s="2"/>
    </row>
    <row r="282" ht="12.75">
      <c r="J282" s="2"/>
    </row>
    <row r="283" ht="12.75">
      <c r="J283" s="2"/>
    </row>
    <row r="284" ht="12.75">
      <c r="J284" s="2"/>
    </row>
    <row r="285" ht="12.75">
      <c r="J285" s="2"/>
    </row>
    <row r="286" ht="12.75">
      <c r="J286" s="2"/>
    </row>
    <row r="287" ht="12.75">
      <c r="J287" s="2"/>
    </row>
    <row r="288" ht="12.75">
      <c r="J288" s="2"/>
    </row>
    <row r="289" ht="12.75">
      <c r="J289" s="2"/>
    </row>
    <row r="290" ht="12.75">
      <c r="J290" s="2"/>
    </row>
    <row r="291" ht="12.75">
      <c r="J291" s="2"/>
    </row>
    <row r="292" ht="12.75">
      <c r="J292" s="2"/>
    </row>
    <row r="293" ht="12.75">
      <c r="J293" s="2"/>
    </row>
    <row r="294" ht="12.75">
      <c r="J294" s="2"/>
    </row>
    <row r="295" ht="12.75">
      <c r="J295" s="2"/>
    </row>
    <row r="296" ht="12.75">
      <c r="J296" s="2"/>
    </row>
    <row r="297" ht="12.75">
      <c r="J297" s="2"/>
    </row>
    <row r="298" ht="12.75">
      <c r="J298" s="2"/>
    </row>
    <row r="299" ht="12.75">
      <c r="J299" s="2"/>
    </row>
    <row r="300" ht="12.75">
      <c r="J300" s="2"/>
    </row>
    <row r="301" ht="12.75">
      <c r="J301" s="2"/>
    </row>
    <row r="302" ht="12.75">
      <c r="J302" s="2"/>
    </row>
    <row r="303" ht="12.75">
      <c r="J303" s="2"/>
    </row>
    <row r="304" ht="12.75">
      <c r="J304" s="2"/>
    </row>
    <row r="305" ht="12.75">
      <c r="J305" s="2"/>
    </row>
    <row r="306" ht="12.75">
      <c r="J306" s="2"/>
    </row>
    <row r="307" ht="12.75">
      <c r="J307" s="2"/>
    </row>
    <row r="308" ht="12.75">
      <c r="J308" s="2"/>
    </row>
    <row r="309" ht="12.75">
      <c r="J309" s="2"/>
    </row>
    <row r="310" ht="12.75">
      <c r="J310" s="2"/>
    </row>
    <row r="311" ht="12.75">
      <c r="J311" s="2"/>
    </row>
    <row r="312" ht="12.75">
      <c r="J312" s="2"/>
    </row>
    <row r="313" ht="12.75">
      <c r="J313" s="2"/>
    </row>
    <row r="314" ht="12.75">
      <c r="J314" s="2"/>
    </row>
    <row r="315" ht="12.75">
      <c r="J315" s="2"/>
    </row>
    <row r="316" ht="12.75">
      <c r="J316" s="2"/>
    </row>
    <row r="317" ht="12.75">
      <c r="J317" s="2"/>
    </row>
    <row r="318" ht="12.75">
      <c r="J318" s="2"/>
    </row>
    <row r="319" ht="12.75">
      <c r="J319" s="2"/>
    </row>
    <row r="320" ht="12.75">
      <c r="J320" s="2"/>
    </row>
    <row r="321" ht="12.75">
      <c r="J321" s="2"/>
    </row>
    <row r="322" ht="12.75">
      <c r="J322" s="2"/>
    </row>
    <row r="323" ht="12.75">
      <c r="J323" s="2"/>
    </row>
    <row r="324" ht="12.75">
      <c r="J324" s="2"/>
    </row>
    <row r="325" ht="12.75">
      <c r="J325" s="2"/>
    </row>
    <row r="326" ht="12.75">
      <c r="J326" s="2"/>
    </row>
    <row r="327" ht="12.75">
      <c r="J327" s="2"/>
    </row>
    <row r="328" ht="12.75">
      <c r="J328" s="2"/>
    </row>
    <row r="329" ht="12.75">
      <c r="J329" s="2"/>
    </row>
    <row r="330" ht="12.75">
      <c r="J330" s="2"/>
    </row>
    <row r="331" ht="12.75">
      <c r="J331" s="2"/>
    </row>
    <row r="332" ht="12.75">
      <c r="J332" s="2"/>
    </row>
    <row r="333" ht="12.75">
      <c r="J333" s="2"/>
    </row>
    <row r="334" ht="12.75">
      <c r="J334" s="2"/>
    </row>
    <row r="335" ht="12.75">
      <c r="J335" s="2"/>
    </row>
    <row r="336" ht="12.75">
      <c r="J336" s="2"/>
    </row>
  </sheetData>
  <sheetProtection/>
  <printOptions/>
  <pageMargins left="0.25" right="0.25" top="0.75" bottom="0.75" header="0.5" footer="0.5"/>
  <pageSetup firstPageNumber="147" useFirstPageNumber="1" orientation="portrait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Burger</dc:creator>
  <cp:keywords/>
  <dc:description/>
  <cp:lastModifiedBy>Dawn Bielec</cp:lastModifiedBy>
  <cp:lastPrinted>2022-03-18T18:51:04Z</cp:lastPrinted>
  <dcterms:created xsi:type="dcterms:W3CDTF">2005-12-23T15:18:03Z</dcterms:created>
  <dcterms:modified xsi:type="dcterms:W3CDTF">2022-03-22T19:05:35Z</dcterms:modified>
  <cp:category/>
  <cp:version/>
  <cp:contentType/>
  <cp:contentStatus/>
</cp:coreProperties>
</file>